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BB8" i="13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<sst xmlns="http://schemas.openxmlformats.org/spreadsheetml/2006/main" count="424" uniqueCount="149">
  <si>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</si>
  <si>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</si>
  <si>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</si>
  <si>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</si>
  <si>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</si>
  <si>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</si>
  <si>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</si>
  <si>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</si>
  <si>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</si>
  <si>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</si>
  <si>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</si>
  <si>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</si>
  <si>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</si>
  <si>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</si>
  <si>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</si>
  <si>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</si>
  <si>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</si>
  <si>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</si>
  <si>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</si>
  <si>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</si>
  <si>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</si>
  <si>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</si>
  <si>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</si>
  <si>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</si>
  <si>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</si>
  <si>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</si>
  <si>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</si>
  <si>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</si>
  <si>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</si>
  <si>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</si>
  <si>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</si>
  <si>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</si>
  <si>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</si>
  <si>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</si>
  <si>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</si>
  <si>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</si>
  <si>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</si>
  <si>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</si>
  <si>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</si>
  <si>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</si>
  <si>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</si>
  <si>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</si>
  <si>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</si>
  <si>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</si>
  <si>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</si>
  <si>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</si>
  <si>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</si>
  <si>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</si>
  <si>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</si>
  <si>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</si>
  <si>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</si>
  <si>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</si>
  <si>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</si>
  <si>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</si>
  <si>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</si>
  <si>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</si>
  <si>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</si>
  <si>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</si>
  <si>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</si>
  <si>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</si>
  <si>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</si>
  <si>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</si>
  <si>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</si>
  <si>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</si>
  <si>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</si>
  <si>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</si>
  <si>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</si>
  <si>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</si>
  <si>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</si>
  <si>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</si>
  <si>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</si>
  <si>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</si>
  <si>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</si>
  <si>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</si>
  <si>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</si>
  <si>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</si>
  <si>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</si>
  <si>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</si>
  <si>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</si>
  <si>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</si>
  <si>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</si>
  <si>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</si>
  <si>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</si>
  <si>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</si>
  <si>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</si>
  <si>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</si>
  <si>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</si>
  <si>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</si>
  <si>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</si>
  <si>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</si>
  <si>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</si>
  <si>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</si>
  <si>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</si>
  <si>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</si>
  <si>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</si>
  <si>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</si>
  <si>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</si>
  <si>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</si>
  <si>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</si>
  <si>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</si>
  <si>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</si>
  <si>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</si>
  <si>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</si>
  <si>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</si>
  <si>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</si>
  <si>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</si>
  <si>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</si>
  <si>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</si>
  <si>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</si>
  <si>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</si>
  <si>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</si>
  <si>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</si>
  <si>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</si>
  <si>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</si>
  <si>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</si>
  <si>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</si>
  <si>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</si>
  <si>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</si>
  <si>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</si>
  <si>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</si>
  <si>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</si>
  <si>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</si>
  <si>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</si>
  <si>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</si>
  <si>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</si>
  <si>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</si>
  <si>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</si>
  <si>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</si>
  <si>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</si>
  <si>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</si>
  <si>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</si>
  <si>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</si>
  <si>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</si>
  <si>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</si>
  <si>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</si>
  <si>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</si>
  <si>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</si>
  <si>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</si>
  <si>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</si>
  <si>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</si>
  <si>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</si>
  <si>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</si>
  <si>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</si>
  <si>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</si>
  <si>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</si>
  <si>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</si>
  <si>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</si>
  <si>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</si>
  <si>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01.10.2021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</si>
</sst>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F7" activePane="bottomRight" state="frozen"/>
      <selection activeCell="K26" sqref="K26"/>
      <selection pane="topRight" activeCell="K26" sqref="K26"/>
      <selection pane="bottomLeft" activeCell="K26" sqref="K26"/>
      <selection pane="bottomRight" activeCell="R4" sqref="R4:R5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1">
        <v>12</v>
      </c>
      <c r="D8" s="151">
        <v>5</v>
      </c>
      <c r="E8" s="151">
        <v>5</v>
      </c>
      <c r="F8" s="151">
        <v>0</v>
      </c>
      <c r="G8" s="151">
        <v>1</v>
      </c>
      <c r="H8" s="151">
        <v>1</v>
      </c>
      <c r="I8" s="151">
        <v>0</v>
      </c>
      <c r="J8" s="151">
        <v>0</v>
      </c>
      <c r="K8" s="151">
        <v>0</v>
      </c>
      <c r="L8" s="151">
        <v>2715</v>
      </c>
      <c r="M8" s="151">
        <v>602</v>
      </c>
      <c r="N8" s="151">
        <v>3</v>
      </c>
      <c r="O8" s="151">
        <v>2</v>
      </c>
      <c r="P8" s="151">
        <v>111</v>
      </c>
      <c r="Q8" s="151">
        <v>14</v>
      </c>
      <c r="R8" s="151">
        <v>943</v>
      </c>
      <c r="S8" s="151">
        <v>648</v>
      </c>
      <c r="T8" s="151">
        <v>0</v>
      </c>
      <c r="U8" s="151">
        <v>41</v>
      </c>
      <c r="V8" s="151">
        <v>1083</v>
      </c>
      <c r="W8" s="151">
        <v>0</v>
      </c>
      <c r="X8" s="151">
        <v>0</v>
      </c>
      <c r="Y8" s="151">
        <v>67</v>
      </c>
      <c r="Z8" s="151">
        <v>67</v>
      </c>
      <c r="AA8" s="151">
        <v>113</v>
      </c>
      <c r="AB8" s="151">
        <v>49</v>
      </c>
      <c r="AC8" s="151">
        <v>118</v>
      </c>
      <c r="AD8" s="151">
        <v>37</v>
      </c>
      <c r="AE8" s="151">
        <v>1381</v>
      </c>
      <c r="AF8" s="151">
        <v>12</v>
      </c>
      <c r="AG8" s="151">
        <v>0</v>
      </c>
      <c r="AH8" s="151">
        <v>0</v>
      </c>
      <c r="AI8" s="151">
        <v>20</v>
      </c>
      <c r="AJ8" s="151">
        <v>0</v>
      </c>
      <c r="AK8" s="151">
        <v>0</v>
      </c>
      <c r="AL8" s="151">
        <v>0</v>
      </c>
      <c r="AM8" s="151">
        <v>2500</v>
      </c>
      <c r="AN8" s="151">
        <v>1772</v>
      </c>
      <c r="AO8" s="151">
        <v>940</v>
      </c>
      <c r="AP8" s="151">
        <v>943</v>
      </c>
      <c r="AQ8" s="151">
        <v>54</v>
      </c>
      <c r="AR8" s="151">
        <v>2509</v>
      </c>
      <c r="AS8" s="151">
        <v>74</v>
      </c>
      <c r="AT8" s="151">
        <v>14531</v>
      </c>
      <c r="AU8" s="151">
        <v>302</v>
      </c>
      <c r="AV8" s="151">
        <v>2485</v>
      </c>
      <c r="AW8" s="157">
        <v>1328038.81</v>
      </c>
      <c r="AX8" s="157">
        <v>1328038.81</v>
      </c>
      <c r="AY8" s="157">
        <v>0</v>
      </c>
      <c r="AZ8" s="157">
        <v>0</v>
      </c>
      <c r="BA8" s="157">
        <v>390412.96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E8" activePane="bottomRight" state="frozen"/>
      <selection activeCell="K26" sqref="K26"/>
      <selection pane="topRight" activeCell="K26" sqref="K26"/>
      <selection pane="bottomLeft" activeCell="K26" sqref="K26"/>
      <selection pane="bottomRight" activeCell="I25" sqref="I25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8">
        <v>5</v>
      </c>
      <c r="D9" s="158">
        <v>943</v>
      </c>
      <c r="E9" s="158">
        <v>265</v>
      </c>
      <c r="F9" s="159">
        <v>3</v>
      </c>
      <c r="G9" s="159">
        <v>2</v>
      </c>
      <c r="H9" s="159">
        <v>111</v>
      </c>
      <c r="I9" s="159">
        <v>14</v>
      </c>
      <c r="J9" s="160">
        <v>695</v>
      </c>
      <c r="K9" s="160">
        <v>248</v>
      </c>
      <c r="L9" s="160">
        <v>128</v>
      </c>
      <c r="M9" s="161">
        <v>943</v>
      </c>
      <c r="N9" s="161">
        <v>209595</v>
      </c>
      <c r="O9" s="161">
        <v>940</v>
      </c>
      <c r="P9" s="161">
        <v>152483</v>
      </c>
      <c r="Q9" s="161">
        <v>918</v>
      </c>
      <c r="R9" s="161">
        <v>55174</v>
      </c>
      <c r="S9" s="161">
        <v>258</v>
      </c>
      <c r="T9" s="161">
        <v>1686</v>
      </c>
      <c r="U9" s="161">
        <v>0</v>
      </c>
      <c r="V9" s="161">
        <v>0</v>
      </c>
      <c r="W9" s="161">
        <v>0</v>
      </c>
      <c r="X9" s="161">
        <v>0</v>
      </c>
      <c r="Y9" s="161">
        <v>83</v>
      </c>
      <c r="Z9" s="161">
        <v>252</v>
      </c>
      <c r="AA9" s="161">
        <v>0</v>
      </c>
      <c r="AB9" s="161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3"/>
      <c r="AA10" s="153"/>
      <c r="AB10" s="153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  <mergeCell ref="Y5:Z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topLeftCell="B1" zoomScale="90" zoomScaleNormal="90" zoomScaleSheetLayoutView="90" workbookViewId="0">
      <pane ySplit="7" topLeftCell="A8" activePane="bottomLeft" state="frozen"/>
      <selection pane="bottomLeft" activeCell="G24" sqref="G24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1">
        <v>1</v>
      </c>
      <c r="D10" s="151">
        <v>1083</v>
      </c>
      <c r="E10" s="151">
        <v>1084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1083</v>
      </c>
      <c r="M10" s="151">
        <v>1084</v>
      </c>
      <c r="N10" s="152">
        <v>207</v>
      </c>
      <c r="O10" s="151">
        <v>0</v>
      </c>
      <c r="P10" s="151">
        <v>0</v>
      </c>
      <c r="Q10" s="151">
        <v>0</v>
      </c>
      <c r="R10" s="151">
        <v>0</v>
      </c>
      <c r="S10" s="100"/>
      <c r="T10" s="100">
        <f>SUM(F10+H10+J10+L10)</f>
        <v>1083</v>
      </c>
      <c r="U10" s="100">
        <f>SUM(G10+I10+K10+M10)</f>
        <v>1084</v>
      </c>
      <c r="V10" s="100">
        <f>SUM(G10+I10+K10+M10)</f>
        <v>1084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B15" sqref="B15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48">
        <v>18</v>
      </c>
      <c r="D9" s="148">
        <v>27</v>
      </c>
      <c r="E9" s="148">
        <v>1</v>
      </c>
      <c r="F9" s="148">
        <v>1</v>
      </c>
      <c r="G9" s="148">
        <v>17</v>
      </c>
      <c r="H9" s="149">
        <v>26</v>
      </c>
      <c r="I9" s="150">
        <v>29159</v>
      </c>
      <c r="J9" s="155">
        <v>50146</v>
      </c>
      <c r="K9" s="67"/>
      <c r="L9" s="105">
        <f>SUM(E9+G9)</f>
        <v>18</v>
      </c>
      <c r="M9" s="105">
        <f>SUM(F9+H9)</f>
        <v>27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P23" sqref="P23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6">
        <v>5</v>
      </c>
      <c r="D9" s="156">
        <v>648</v>
      </c>
      <c r="E9" s="156">
        <v>89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648</v>
      </c>
      <c r="L9" s="156">
        <v>29996</v>
      </c>
      <c r="M9" s="156">
        <v>648</v>
      </c>
      <c r="N9" s="156">
        <v>10351</v>
      </c>
      <c r="O9" s="156">
        <v>648</v>
      </c>
      <c r="P9" s="156">
        <v>11327</v>
      </c>
      <c r="Q9" s="156">
        <v>99</v>
      </c>
      <c r="R9" s="156">
        <v>2531</v>
      </c>
      <c r="S9" s="156">
        <v>648</v>
      </c>
      <c r="T9" s="156">
        <v>5497</v>
      </c>
      <c r="U9" s="156">
        <v>0</v>
      </c>
      <c r="V9" s="156">
        <v>0</v>
      </c>
      <c r="W9" s="156">
        <v>127</v>
      </c>
      <c r="X9" s="156">
        <v>127</v>
      </c>
      <c r="Y9" s="156">
        <v>46</v>
      </c>
      <c r="Z9" s="156">
        <v>163</v>
      </c>
      <c r="AA9" s="37">
        <f>L9-(N9+P9+R9+T9+V9+X9+Z9)</f>
        <v>0</v>
      </c>
      <c r="AB9" s="37"/>
      <c r="AC9" s="37">
        <f>SUM(N9+P9+R9+T9+V9+X9+Z9)</f>
        <v>29996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L25" sqref="L25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4">
        <v>1</v>
      </c>
      <c r="D8" s="154">
        <v>41</v>
      </c>
      <c r="E8" s="154">
        <v>25</v>
      </c>
      <c r="F8" s="154">
        <v>16</v>
      </c>
      <c r="G8" s="154">
        <v>41</v>
      </c>
      <c r="H8" s="154">
        <v>6003</v>
      </c>
      <c r="I8" s="154">
        <v>41</v>
      </c>
      <c r="J8" s="154">
        <v>1303</v>
      </c>
      <c r="K8" s="154">
        <v>35</v>
      </c>
      <c r="L8" s="154">
        <v>796</v>
      </c>
      <c r="M8" s="154">
        <v>34</v>
      </c>
      <c r="N8" s="154">
        <v>942</v>
      </c>
      <c r="O8" s="154">
        <v>36</v>
      </c>
      <c r="P8" s="154">
        <v>726</v>
      </c>
      <c r="Q8" s="154">
        <v>0</v>
      </c>
      <c r="R8" s="154">
        <v>0</v>
      </c>
      <c r="S8" s="154">
        <v>0</v>
      </c>
      <c r="T8" s="154">
        <v>0</v>
      </c>
      <c r="U8" s="154">
        <v>40</v>
      </c>
      <c r="V8" s="154">
        <v>2236</v>
      </c>
      <c r="W8" s="72">
        <f>H8-J8-L8-N8-P8-R8-T8-V8</f>
        <v>0</v>
      </c>
      <c r="Y8" s="72">
        <f>SUM(J8+L8+N8+P8+R8+T8+V8)</f>
        <v>6003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I14" sqref="I14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209595</v>
      </c>
      <c r="D2" s="68">
        <f>соц.реаб.!L9</f>
        <v>0</v>
      </c>
      <c r="E2" s="34">
        <f>SUM(срочное!G10+срочное!I10+срочное!K10+срочное!M10)</f>
        <v>1084</v>
      </c>
      <c r="F2" s="34">
        <f>соц.такси!D9</f>
        <v>27</v>
      </c>
      <c r="G2" s="34">
        <f>дневное!L9</f>
        <v>29996</v>
      </c>
      <c r="H2" s="71">
        <f>'соц.реаб. детей'!H8</f>
        <v>6003</v>
      </c>
      <c r="I2" s="68">
        <f>SUM(C2:H2)</f>
        <v>246705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E</cp:lastModifiedBy>
  <cp:lastPrinted>2021-09-01T12:45:34Z</cp:lastPrinted>
  <dcterms:created xsi:type="dcterms:W3CDTF">2010-04-10T13:22:31Z</dcterms:created>
  <dcterms:modified xsi:type="dcterms:W3CDTF">2021-10-04T07:35:57Z</dcterms:modified>
</cp:coreProperties>
</file>