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M8" i="13"/>
  <c r="L8"/>
  <c r="BB8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AA9" i="6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<sst xmlns="http://schemas.openxmlformats.org/spreadsheetml/2006/main" count="424" uniqueCount="149">
  <si>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</si>
  <si>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</si>
  <si>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</si>
  <si>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</si>
  <si>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</si>
  <si>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</si>
  <si>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</si>
  <si>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</si>
  <si>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</si>
  <si>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</si>
  <si>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</si>
  <si>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</si>
  <si>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</si>
  <si>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</si>
  <si>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</si>
  <si>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</si>
  <si>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</si>
  <si>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</si>
  <si>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</si>
  <si>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</si>
  <si>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</si>
  <si>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</si>
  <si>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</si>
  <si>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</si>
  <si>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</si>
  <si>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</si>
  <si>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</si>
  <si>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</si>
  <si>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</si>
  <si>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</si>
  <si>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</si>
  <si>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</si>
  <si>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</si>
  <si>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</si>
  <si>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</si>
  <si>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</si>
  <si>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</si>
  <si>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</si>
  <si>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</si>
  <si>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</si>
  <si>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</si>
  <si>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</si>
  <si>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</si>
  <si>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</si>
  <si>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</si>
  <si>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</si>
  <si>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</si>
  <si>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</si>
  <si>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</si>
  <si>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</si>
  <si>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</si>
  <si>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</si>
  <si>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</si>
  <si>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</si>
  <si>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</si>
  <si>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</si>
  <si>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</si>
  <si>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</si>
  <si>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</si>
  <si>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</si>
  <si>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</si>
  <si>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</si>
  <si>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</si>
  <si>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</si>
  <si>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</si>
  <si>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</si>
  <si>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</si>
  <si>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</si>
  <si>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</si>
  <si>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</si>
  <si>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</si>
  <si>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</si>
  <si>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</si>
  <si>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</si>
  <si>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</si>
  <si>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</si>
  <si>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</si>
  <si>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</si>
  <si>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</si>
  <si>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</si>
  <si>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</si>
  <si>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</si>
  <si>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</si>
  <si>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</si>
  <si>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</si>
  <si>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</si>
  <si>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</si>
  <si>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</si>
  <si>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</si>
  <si>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</si>
  <si>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</si>
  <si>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</si>
  <si>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</si>
  <si>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</si>
  <si>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</si>
  <si>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</si>
  <si>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</si>
  <si>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</si>
  <si>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</si>
  <si>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</si>
  <si>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</si>
  <si>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</si>
  <si>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</si>
  <si>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</si>
  <si>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</si>
  <si>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</si>
  <si>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</si>
  <si>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</si>
  <si>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</si>
  <si>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</si>
  <si>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</si>
  <si>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</si>
  <si>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</si>
  <si>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</si>
  <si>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</si>
  <si>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</si>
  <si>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</si>
  <si>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</si>
  <si>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</si>
  <si>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</si>
  <si>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</si>
  <si>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</si>
  <si>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</si>
  <si>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</si>
  <si>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</si>
  <si>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</si>
  <si>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</si>
  <si>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</si>
  <si>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</si>
  <si>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</si>
  <si>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</si>
  <si>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</si>
  <si>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</si>
  <si>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</si>
  <si>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</si>
  <si>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</si>
  <si>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</si>
  <si>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</si>
  <si>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</si>
  <si>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</si>
  <si>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</si>
  <si>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</si>
  <si>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</si>
  <si>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</si>
  <si>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</si>
  <si>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</si>
  <si>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</si>
  <si>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</si>
  <si>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01.01.2022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</si>
</sst>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AN7" activePane="bottomRight" state="frozen"/>
      <selection activeCell="K26" sqref="K26"/>
      <selection pane="topRight" activeCell="K26" sqref="K26"/>
      <selection pane="bottomLeft" activeCell="K26" sqref="K26"/>
      <selection pane="bottomRight" activeCell="BA9" sqref="BA9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3226</v>
      </c>
      <c r="M8" s="148">
        <f>'соц.реаб. детей'!G8+дневное!E9+'на дому'!E9+срочное!N10</f>
        <v>733</v>
      </c>
      <c r="N8" s="148">
        <v>3</v>
      </c>
      <c r="O8" s="148">
        <v>2</v>
      </c>
      <c r="P8" s="148">
        <v>112</v>
      </c>
      <c r="Q8" s="148">
        <v>15</v>
      </c>
      <c r="R8" s="148">
        <v>981</v>
      </c>
      <c r="S8" s="148">
        <v>831</v>
      </c>
      <c r="T8" s="148">
        <v>0</v>
      </c>
      <c r="U8" s="148">
        <v>45</v>
      </c>
      <c r="V8" s="148">
        <v>1369</v>
      </c>
      <c r="W8" s="148">
        <v>0</v>
      </c>
      <c r="X8" s="148">
        <v>0</v>
      </c>
      <c r="Y8" s="148">
        <v>93</v>
      </c>
      <c r="Z8" s="148">
        <v>93</v>
      </c>
      <c r="AA8" s="148">
        <v>113</v>
      </c>
      <c r="AB8" s="148">
        <v>49</v>
      </c>
      <c r="AC8" s="148">
        <v>146</v>
      </c>
      <c r="AD8" s="148">
        <v>41</v>
      </c>
      <c r="AE8" s="148">
        <v>1721</v>
      </c>
      <c r="AF8" s="148">
        <v>12</v>
      </c>
      <c r="AG8" s="148">
        <v>0</v>
      </c>
      <c r="AH8" s="148">
        <v>0</v>
      </c>
      <c r="AI8" s="148">
        <v>20</v>
      </c>
      <c r="AJ8" s="148">
        <v>0</v>
      </c>
      <c r="AK8" s="148">
        <v>0</v>
      </c>
      <c r="AL8" s="148">
        <v>0</v>
      </c>
      <c r="AM8" s="148">
        <v>2400</v>
      </c>
      <c r="AN8" s="148">
        <v>2245</v>
      </c>
      <c r="AO8" s="148">
        <v>960</v>
      </c>
      <c r="AP8" s="148">
        <v>981</v>
      </c>
      <c r="AQ8" s="148">
        <v>64</v>
      </c>
      <c r="AR8" s="148">
        <v>3470</v>
      </c>
      <c r="AS8" s="148">
        <v>81</v>
      </c>
      <c r="AT8" s="148">
        <v>20962</v>
      </c>
      <c r="AU8" s="148">
        <v>302</v>
      </c>
      <c r="AV8" s="148">
        <v>3263</v>
      </c>
      <c r="AW8" s="160">
        <v>1798542.65</v>
      </c>
      <c r="AX8" s="160">
        <v>1798542.65</v>
      </c>
      <c r="AY8" s="160">
        <v>0</v>
      </c>
      <c r="AZ8" s="160">
        <v>0</v>
      </c>
      <c r="BA8" s="160">
        <v>2216.94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E14" sqref="E14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981</v>
      </c>
      <c r="E9" s="150">
        <v>277</v>
      </c>
      <c r="F9" s="157">
        <v>3</v>
      </c>
      <c r="G9" s="157">
        <v>2</v>
      </c>
      <c r="H9" s="157">
        <v>112</v>
      </c>
      <c r="I9" s="157">
        <v>15</v>
      </c>
      <c r="J9" s="158">
        <v>721</v>
      </c>
      <c r="K9" s="158">
        <v>260</v>
      </c>
      <c r="L9" s="158">
        <v>145</v>
      </c>
      <c r="M9" s="159">
        <v>981</v>
      </c>
      <c r="N9" s="159">
        <v>284585</v>
      </c>
      <c r="O9" s="159">
        <v>981</v>
      </c>
      <c r="P9" s="159">
        <v>206999</v>
      </c>
      <c r="Q9" s="159">
        <v>955</v>
      </c>
      <c r="R9" s="159">
        <v>74804</v>
      </c>
      <c r="S9" s="159">
        <v>357</v>
      </c>
      <c r="T9" s="159">
        <v>2347</v>
      </c>
      <c r="U9" s="159">
        <v>0</v>
      </c>
      <c r="V9" s="159">
        <v>0</v>
      </c>
      <c r="W9" s="159">
        <v>0</v>
      </c>
      <c r="X9" s="159">
        <v>0</v>
      </c>
      <c r="Y9" s="159">
        <v>127</v>
      </c>
      <c r="Z9" s="159">
        <v>435</v>
      </c>
      <c r="AA9" s="159">
        <v>0</v>
      </c>
      <c r="AB9" s="159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E10" sqref="E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1369</v>
      </c>
      <c r="E10" s="148">
        <v>1370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1369</v>
      </c>
      <c r="M10" s="148">
        <v>1370</v>
      </c>
      <c r="N10" s="156">
        <v>292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1369</v>
      </c>
      <c r="U10" s="100">
        <f>SUM(G10+I10+K10+M10)</f>
        <v>1370</v>
      </c>
      <c r="V10" s="100">
        <f>SUM(G10+I10+K10+M10)</f>
        <v>1370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I9" sqref="I9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3">
        <v>20</v>
      </c>
      <c r="D9" s="153">
        <v>31</v>
      </c>
      <c r="E9" s="153">
        <v>1</v>
      </c>
      <c r="F9" s="153">
        <v>1</v>
      </c>
      <c r="G9" s="153">
        <v>19</v>
      </c>
      <c r="H9" s="154">
        <v>30</v>
      </c>
      <c r="I9" s="155">
        <v>29874</v>
      </c>
      <c r="J9" s="161">
        <v>64338</v>
      </c>
      <c r="K9" s="67"/>
      <c r="L9" s="105">
        <f>SUM(E9+G9)</f>
        <v>20</v>
      </c>
      <c r="M9" s="105">
        <f>SUM(F9+H9)</f>
        <v>31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L9" sqref="L9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2">
        <v>5</v>
      </c>
      <c r="D9" s="152">
        <v>831</v>
      </c>
      <c r="E9" s="152">
        <v>119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831</v>
      </c>
      <c r="L9" s="152">
        <v>38239</v>
      </c>
      <c r="M9" s="152">
        <v>831</v>
      </c>
      <c r="N9" s="152">
        <v>13375</v>
      </c>
      <c r="O9" s="152">
        <v>831</v>
      </c>
      <c r="P9" s="152">
        <v>14739</v>
      </c>
      <c r="Q9" s="152">
        <v>99</v>
      </c>
      <c r="R9" s="152">
        <v>2531</v>
      </c>
      <c r="S9" s="152">
        <v>831</v>
      </c>
      <c r="T9" s="152">
        <v>7276</v>
      </c>
      <c r="U9" s="152">
        <v>0</v>
      </c>
      <c r="V9" s="152">
        <v>0</v>
      </c>
      <c r="W9" s="152">
        <v>155</v>
      </c>
      <c r="X9" s="152">
        <v>155</v>
      </c>
      <c r="Y9" s="152">
        <v>46</v>
      </c>
      <c r="Z9" s="152">
        <v>163</v>
      </c>
      <c r="AA9" s="37">
        <f>L9-(N9+P9+R9+T9+V9+X9+Z9)</f>
        <v>0</v>
      </c>
      <c r="AB9" s="37"/>
      <c r="AC9" s="37">
        <f>SUM(N9+P9+R9+T9+V9+X9+Z9)</f>
        <v>38239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  <mergeCell ref="A3:A7"/>
    <mergeCell ref="B3:B7"/>
    <mergeCell ref="D3:D6"/>
    <mergeCell ref="C3:C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1">
        <v>1</v>
      </c>
      <c r="D8" s="151">
        <v>45</v>
      </c>
      <c r="E8" s="151">
        <v>29</v>
      </c>
      <c r="F8" s="151">
        <v>16</v>
      </c>
      <c r="G8" s="151">
        <v>45</v>
      </c>
      <c r="H8" s="151">
        <v>7190</v>
      </c>
      <c r="I8" s="151">
        <v>45</v>
      </c>
      <c r="J8" s="151">
        <v>1567</v>
      </c>
      <c r="K8" s="151">
        <v>39</v>
      </c>
      <c r="L8" s="151">
        <v>1108</v>
      </c>
      <c r="M8" s="151">
        <v>38</v>
      </c>
      <c r="N8" s="151">
        <v>1079</v>
      </c>
      <c r="O8" s="151">
        <v>40</v>
      </c>
      <c r="P8" s="151">
        <v>797</v>
      </c>
      <c r="Q8" s="151">
        <v>0</v>
      </c>
      <c r="R8" s="151">
        <v>0</v>
      </c>
      <c r="S8" s="151">
        <v>0</v>
      </c>
      <c r="T8" s="151">
        <v>0</v>
      </c>
      <c r="U8" s="151">
        <v>44</v>
      </c>
      <c r="V8" s="151">
        <v>2639</v>
      </c>
      <c r="W8" s="72">
        <f>H8-J8-L8-N8-P8-R8-T8-V8</f>
        <v>0</v>
      </c>
      <c r="Y8" s="72">
        <f>SUM(J8+L8+N8+P8+R8+T8+V8)</f>
        <v>7190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K15" sqref="K15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284585</v>
      </c>
      <c r="D2" s="68">
        <f>соц.реаб.!L9</f>
        <v>0</v>
      </c>
      <c r="E2" s="34">
        <f>SUM(срочное!G10+срочное!I10+срочное!K10+срочное!M10)</f>
        <v>1370</v>
      </c>
      <c r="F2" s="34">
        <f>соц.такси!D9</f>
        <v>31</v>
      </c>
      <c r="G2" s="34">
        <f>дневное!L9</f>
        <v>38239</v>
      </c>
      <c r="H2" s="71">
        <f>'соц.реаб. детей'!H8</f>
        <v>7190</v>
      </c>
      <c r="I2" s="68">
        <f>SUM(C2:H2)</f>
        <v>331415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Пользователь Windows</cp:lastModifiedBy>
  <cp:lastPrinted>2021-12-27T12:43:37Z</cp:lastPrinted>
  <dcterms:created xsi:type="dcterms:W3CDTF">2010-04-10T13:22:31Z</dcterms:created>
  <dcterms:modified xsi:type="dcterms:W3CDTF">2021-12-29T07:35:27Z</dcterms:modified>
</cp:coreProperties>
</file>