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4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4519"/>
</workbook>
</file>

<file path=xl/calcChain.xml><?xml version="1.0" encoding="utf-8"?>
<calcChain xmlns="http://schemas.openxmlformats.org/spreadsheetml/2006/main">
  <c r="M8" i="13"/>
  <c r="L8"/>
  <c r="BB8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I2"/>
  <c r="AA9" i="9"/>
  <c r="U10" i="8"/>
  <c r="T10"/>
  <c r="W8" i="4"/>
  <c r="AO13" i="5"/>
  <c r="AO14"/>
  <c r="AO12"/>
  <c r="M9" i="15"/>
  <c r="L9"/>
  <c r="AA9" i="6"/>
  <c r="S7" i="13"/>
  <c r="T7"/>
  <c r="U7" s="1"/>
  <c r="V7" s="1"/>
  <c r="W7" s="1"/>
  <c r="Y7"/>
  <c r="Z7" s="1"/>
  <c r="AA7" s="1"/>
  <c r="AD7"/>
  <c r="AE7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<sst xmlns="http://schemas.openxmlformats.org/spreadsheetml/2006/main" count="424" uniqueCount="149">
  <si>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</si>
  <si>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</si>
  <si>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</si>
  <si>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</si>
  <si>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</si>
  <si>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</si>
  <si>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</si>
  <si>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</si>
  <si>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</si>
  <si>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</si>
  <si>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</si>
  <si>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</si>
  <si>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</si>
  <si>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</si>
  <si>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</si>
  <si>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</si>
  <si>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</si>
  <si>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</si>
  <si>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</si>
  <si>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</si>
  <si>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</si>
  <si>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</si>
  <si>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</si>
  <si>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</si>
  <si>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</si>
  <si>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</si>
  <si>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</si>
  <si>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</si>
  <si>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</si>
  <si>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</si>
  <si>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</si>
  <si>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</si>
  <si>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</si>
  <si>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</si>
  <si>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</si>
  <si>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</si>
  <si>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</si>
  <si>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</si>
  <si>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</si>
  <si>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</si>
  <si>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</si>
  <si>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</si>
  <si>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</si>
  <si>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</si>
  <si>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</si>
  <si>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</si>
  <si>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</si>
  <si>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</si>
  <si>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</si>
  <si>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</si>
  <si>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</si>
  <si>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</si>
  <si>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</si>
  <si>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</si>
  <si>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</si>
  <si>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</si>
  <si>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</si>
  <si>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</si>
  <si>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</si>
  <si>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</si>
  <si>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</si>
  <si>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</si>
  <si>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</si>
  <si>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</si>
  <si>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</si>
  <si>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</si>
  <si>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</si>
  <si>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</si>
  <si>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</si>
  <si>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</si>
  <si>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</si>
  <si>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</si>
  <si>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</si>
  <si>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</si>
  <si>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</si>
  <si>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</si>
  <si>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</si>
  <si>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</si>
  <si>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</si>
  <si>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</si>
  <si>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</si>
  <si>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</si>
  <si>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</si>
  <si>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</si>
  <si>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</si>
  <si>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</si>
  <si>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</si>
  <si>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</si>
  <si>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</si>
  <si>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</si>
  <si>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</si>
  <si>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</si>
  <si>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</si>
  <si>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</si>
  <si>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</si>
  <si>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</si>
  <si>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</si>
  <si>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</si>
  <si>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</si>
  <si>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</si>
  <si>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</si>
  <si>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</si>
  <si>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</si>
  <si>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</si>
  <si>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</si>
  <si>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</si>
  <si>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</si>
  <si>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</si>
  <si>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</si>
  <si>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</si>
  <si>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</si>
  <si>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</si>
  <si>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</si>
  <si>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</si>
  <si>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</si>
  <si>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</si>
  <si>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</si>
  <si>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</si>
  <si>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</si>
  <si>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</si>
  <si>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</si>
  <si>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</si>
  <si>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</si>
  <si>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</si>
  <si>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</si>
  <si>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</si>
  <si>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</si>
  <si>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</si>
  <si>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</si>
  <si>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</si>
  <si>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</si>
  <si>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</si>
  <si>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</si>
  <si>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</si>
  <si>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</si>
  <si>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</si>
  <si>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</si>
  <si>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</si>
  <si>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</si>
  <si>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</si>
  <si>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</si>
  <si>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</si>
  <si>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</si>
  <si>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</si>
  <si>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</si>
  <si>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</si>
  <si>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</si>
  <si>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</si>
  <si>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РАЗДЕЛ I. Отчет  о работе ГБУ РК "Центров социального обслуживания граждан пожилого возраста и инвалидов" и НКО на 01.01.2022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</si>
</sst>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1" fontId="14" fillId="0" borderId="1" xfId="0" applyNumberFormat="1" applyFont="1" applyFill="1" applyBorder="1" applyAlignment="1" applyProtection="1">
      <alignment horizontal="center" vertical="top"/>
    </xf>
    <xf numFmtId="0" fontId="0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2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SheetLayoutView="85" workbookViewId="0">
      <pane xSplit="2" ySplit="6" topLeftCell="AN7" activePane="bottomRight" state="frozen"/>
      <selection activeCell="K26" sqref="K26"/>
      <selection pane="topRight" activeCell="K26" sqref="K26"/>
      <selection pane="bottomLeft" activeCell="K26" sqref="K26"/>
      <selection pane="bottomRight" activeCell="BA9" sqref="BA9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93" t="s">
        <v>148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95" t="s">
        <v>0</v>
      </c>
      <c r="B3" s="202" t="s">
        <v>47</v>
      </c>
      <c r="C3" s="205" t="s">
        <v>66</v>
      </c>
      <c r="D3" s="189" t="s">
        <v>112</v>
      </c>
      <c r="E3" s="190"/>
      <c r="F3" s="190"/>
      <c r="G3" s="190"/>
      <c r="H3" s="190"/>
      <c r="I3" s="190"/>
      <c r="J3" s="190"/>
      <c r="K3" s="191"/>
      <c r="L3" s="189" t="s">
        <v>63</v>
      </c>
      <c r="M3" s="190"/>
      <c r="N3" s="190"/>
      <c r="O3" s="190"/>
      <c r="P3" s="190"/>
      <c r="Q3" s="191"/>
      <c r="R3" s="189" t="s">
        <v>60</v>
      </c>
      <c r="S3" s="190"/>
      <c r="T3" s="190"/>
      <c r="U3" s="190"/>
      <c r="V3" s="190"/>
      <c r="W3" s="190"/>
      <c r="X3" s="191"/>
      <c r="Y3" s="192" t="s">
        <v>59</v>
      </c>
      <c r="Z3" s="192"/>
      <c r="AA3" s="189" t="s">
        <v>125</v>
      </c>
      <c r="AB3" s="190"/>
      <c r="AC3" s="190"/>
      <c r="AD3" s="190"/>
      <c r="AE3" s="191"/>
      <c r="AF3" s="189" t="s">
        <v>33</v>
      </c>
      <c r="AG3" s="190"/>
      <c r="AH3" s="191"/>
      <c r="AI3" s="166" t="s">
        <v>64</v>
      </c>
      <c r="AJ3" s="167"/>
      <c r="AK3" s="188" t="s">
        <v>80</v>
      </c>
      <c r="AL3" s="188"/>
      <c r="AM3" s="188"/>
      <c r="AN3" s="188"/>
      <c r="AO3" s="188"/>
      <c r="AP3" s="188"/>
      <c r="AQ3" s="170" t="s">
        <v>74</v>
      </c>
      <c r="AR3" s="171"/>
      <c r="AS3" s="171"/>
      <c r="AT3" s="171"/>
      <c r="AU3" s="171"/>
      <c r="AV3" s="172"/>
      <c r="AW3" s="170" t="s">
        <v>54</v>
      </c>
      <c r="AX3" s="171"/>
      <c r="AY3" s="171"/>
      <c r="AZ3" s="171"/>
      <c r="BA3" s="172"/>
    </row>
    <row r="4" spans="1:54" s="18" customFormat="1" ht="52.5" customHeight="1">
      <c r="A4" s="196"/>
      <c r="B4" s="203"/>
      <c r="C4" s="206"/>
      <c r="D4" s="162" t="s">
        <v>61</v>
      </c>
      <c r="E4" s="162" t="s">
        <v>41</v>
      </c>
      <c r="F4" s="162" t="s">
        <v>42</v>
      </c>
      <c r="G4" s="162" t="s">
        <v>43</v>
      </c>
      <c r="H4" s="162" t="s">
        <v>44</v>
      </c>
      <c r="I4" s="162" t="s">
        <v>96</v>
      </c>
      <c r="J4" s="162" t="s">
        <v>46</v>
      </c>
      <c r="K4" s="162" t="s">
        <v>62</v>
      </c>
      <c r="L4" s="176" t="s">
        <v>19</v>
      </c>
      <c r="M4" s="180" t="s">
        <v>20</v>
      </c>
      <c r="N4" s="180"/>
      <c r="O4" s="180"/>
      <c r="P4" s="181" t="s">
        <v>122</v>
      </c>
      <c r="Q4" s="200" t="s">
        <v>123</v>
      </c>
      <c r="R4" s="162" t="s">
        <v>61</v>
      </c>
      <c r="S4" s="198" t="s">
        <v>41</v>
      </c>
      <c r="T4" s="162" t="s">
        <v>42</v>
      </c>
      <c r="U4" s="162" t="s">
        <v>43</v>
      </c>
      <c r="V4" s="162" t="s">
        <v>44</v>
      </c>
      <c r="W4" s="162" t="s">
        <v>45</v>
      </c>
      <c r="X4" s="162" t="s">
        <v>46</v>
      </c>
      <c r="Y4" s="183" t="s">
        <v>39</v>
      </c>
      <c r="Z4" s="181" t="s">
        <v>38</v>
      </c>
      <c r="AA4" s="181" t="s">
        <v>30</v>
      </c>
      <c r="AB4" s="181" t="s">
        <v>124</v>
      </c>
      <c r="AC4" s="185" t="s">
        <v>5</v>
      </c>
      <c r="AD4" s="186"/>
      <c r="AE4" s="187"/>
      <c r="AF4" s="181" t="s">
        <v>34</v>
      </c>
      <c r="AG4" s="185" t="s">
        <v>35</v>
      </c>
      <c r="AH4" s="187"/>
      <c r="AI4" s="168"/>
      <c r="AJ4" s="169"/>
      <c r="AK4" s="178" t="s">
        <v>77</v>
      </c>
      <c r="AL4" s="178"/>
      <c r="AM4" s="178" t="s">
        <v>76</v>
      </c>
      <c r="AN4" s="178"/>
      <c r="AO4" s="178" t="s">
        <v>75</v>
      </c>
      <c r="AP4" s="178"/>
      <c r="AQ4" s="173" t="s">
        <v>71</v>
      </c>
      <c r="AR4" s="174"/>
      <c r="AS4" s="174"/>
      <c r="AT4" s="175"/>
      <c r="AU4" s="180" t="s">
        <v>72</v>
      </c>
      <c r="AV4" s="180"/>
      <c r="AW4" s="176" t="s">
        <v>67</v>
      </c>
      <c r="AX4" s="164" t="s">
        <v>92</v>
      </c>
      <c r="AY4" s="164" t="s">
        <v>31</v>
      </c>
      <c r="AZ4" s="164" t="s">
        <v>68</v>
      </c>
      <c r="BA4" s="164" t="s">
        <v>22</v>
      </c>
    </row>
    <row r="5" spans="1:54" s="18" customFormat="1" ht="110.25" customHeight="1">
      <c r="A5" s="196"/>
      <c r="B5" s="203"/>
      <c r="C5" s="207"/>
      <c r="D5" s="163"/>
      <c r="E5" s="163"/>
      <c r="F5" s="163"/>
      <c r="G5" s="163"/>
      <c r="H5" s="163"/>
      <c r="I5" s="163"/>
      <c r="J5" s="163"/>
      <c r="K5" s="163"/>
      <c r="L5" s="177"/>
      <c r="M5" s="143" t="s">
        <v>19</v>
      </c>
      <c r="N5" s="143" t="s">
        <v>128</v>
      </c>
      <c r="O5" s="144" t="s">
        <v>121</v>
      </c>
      <c r="P5" s="182"/>
      <c r="Q5" s="201"/>
      <c r="R5" s="163"/>
      <c r="S5" s="199"/>
      <c r="T5" s="163"/>
      <c r="U5" s="163"/>
      <c r="V5" s="163"/>
      <c r="W5" s="163"/>
      <c r="X5" s="163"/>
      <c r="Y5" s="184"/>
      <c r="Z5" s="182"/>
      <c r="AA5" s="182"/>
      <c r="AB5" s="182"/>
      <c r="AC5" s="142" t="s">
        <v>19</v>
      </c>
      <c r="AD5" s="185" t="s">
        <v>65</v>
      </c>
      <c r="AE5" s="187"/>
      <c r="AF5" s="182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79" t="s">
        <v>127</v>
      </c>
      <c r="AR5" s="179"/>
      <c r="AS5" s="179" t="s">
        <v>73</v>
      </c>
      <c r="AT5" s="179"/>
      <c r="AU5" s="180"/>
      <c r="AV5" s="180"/>
      <c r="AW5" s="177"/>
      <c r="AX5" s="165"/>
      <c r="AY5" s="165"/>
      <c r="AZ5" s="165"/>
      <c r="BA5" s="165"/>
      <c r="BB5" s="18" t="s">
        <v>94</v>
      </c>
    </row>
    <row r="6" spans="1:54" s="20" customFormat="1" ht="18" customHeight="1" thickBot="1">
      <c r="A6" s="197"/>
      <c r="B6" s="204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48">
        <v>12</v>
      </c>
      <c r="D8" s="148">
        <v>5</v>
      </c>
      <c r="E8" s="148">
        <v>5</v>
      </c>
      <c r="F8" s="148">
        <v>0</v>
      </c>
      <c r="G8" s="148">
        <v>1</v>
      </c>
      <c r="H8" s="148">
        <v>1</v>
      </c>
      <c r="I8" s="148">
        <v>0</v>
      </c>
      <c r="J8" s="148">
        <v>0</v>
      </c>
      <c r="K8" s="148">
        <v>0</v>
      </c>
      <c r="L8" s="148">
        <f>R8+S8+T8+U8+V8+W8+X8</f>
        <v>3226</v>
      </c>
      <c r="M8" s="148">
        <f>'соц.реаб. детей'!G8+дневное!E9+'на дому'!E9+срочное!N10</f>
        <v>733</v>
      </c>
      <c r="N8" s="148">
        <v>3</v>
      </c>
      <c r="O8" s="148">
        <v>2</v>
      </c>
      <c r="P8" s="148">
        <v>112</v>
      </c>
      <c r="Q8" s="148">
        <v>15</v>
      </c>
      <c r="R8" s="148">
        <v>981</v>
      </c>
      <c r="S8" s="148">
        <v>831</v>
      </c>
      <c r="T8" s="148">
        <v>0</v>
      </c>
      <c r="U8" s="148">
        <v>45</v>
      </c>
      <c r="V8" s="148">
        <v>1369</v>
      </c>
      <c r="W8" s="148">
        <v>0</v>
      </c>
      <c r="X8" s="148">
        <v>0</v>
      </c>
      <c r="Y8" s="148">
        <v>93</v>
      </c>
      <c r="Z8" s="148">
        <v>93</v>
      </c>
      <c r="AA8" s="148">
        <v>113</v>
      </c>
      <c r="AB8" s="148">
        <v>49</v>
      </c>
      <c r="AC8" s="148">
        <v>146</v>
      </c>
      <c r="AD8" s="148">
        <v>41</v>
      </c>
      <c r="AE8" s="148">
        <v>1721</v>
      </c>
      <c r="AF8" s="148">
        <v>12</v>
      </c>
      <c r="AG8" s="148">
        <v>0</v>
      </c>
      <c r="AH8" s="148">
        <v>0</v>
      </c>
      <c r="AI8" s="148">
        <v>20</v>
      </c>
      <c r="AJ8" s="148">
        <v>0</v>
      </c>
      <c r="AK8" s="148">
        <v>0</v>
      </c>
      <c r="AL8" s="148">
        <v>0</v>
      </c>
      <c r="AM8" s="148">
        <v>2400</v>
      </c>
      <c r="AN8" s="148">
        <v>2245</v>
      </c>
      <c r="AO8" s="148">
        <v>960</v>
      </c>
      <c r="AP8" s="148">
        <v>981</v>
      </c>
      <c r="AQ8" s="148">
        <v>64</v>
      </c>
      <c r="AR8" s="148">
        <v>3470</v>
      </c>
      <c r="AS8" s="148">
        <v>81</v>
      </c>
      <c r="AT8" s="148">
        <v>20962</v>
      </c>
      <c r="AU8" s="148">
        <v>302</v>
      </c>
      <c r="AV8" s="148">
        <v>3263</v>
      </c>
      <c r="AW8" s="160">
        <v>1798542.65</v>
      </c>
      <c r="AX8" s="160">
        <v>1798542.65</v>
      </c>
      <c r="AY8" s="160">
        <v>0</v>
      </c>
      <c r="AZ8" s="160">
        <v>0</v>
      </c>
      <c r="BA8" s="160">
        <v>2216.94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B3:B6"/>
    <mergeCell ref="K4:K5"/>
    <mergeCell ref="C3:C5"/>
    <mergeCell ref="D4:D5"/>
    <mergeCell ref="E4:E5"/>
    <mergeCell ref="G4:G5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AA4:AA5"/>
    <mergeCell ref="Z4:Z5"/>
    <mergeCell ref="AF3:AH3"/>
    <mergeCell ref="AG4:AH4"/>
    <mergeCell ref="AB4:AB5"/>
    <mergeCell ref="Y3:Z3"/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E14" sqref="E14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14" t="s">
        <v>0</v>
      </c>
      <c r="B4" s="214" t="s">
        <v>47</v>
      </c>
      <c r="C4" s="215" t="s">
        <v>48</v>
      </c>
      <c r="D4" s="185" t="s">
        <v>81</v>
      </c>
      <c r="E4" s="186"/>
      <c r="F4" s="186"/>
      <c r="G4" s="186"/>
      <c r="H4" s="186"/>
      <c r="I4" s="186"/>
      <c r="J4" s="186"/>
      <c r="K4" s="186"/>
      <c r="L4" s="186"/>
      <c r="M4" s="180" t="s">
        <v>138</v>
      </c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s="3" customFormat="1" ht="23.25" customHeight="1">
      <c r="A5" s="214"/>
      <c r="B5" s="214"/>
      <c r="C5" s="216"/>
      <c r="D5" s="176" t="s">
        <v>21</v>
      </c>
      <c r="E5" s="180" t="s">
        <v>49</v>
      </c>
      <c r="F5" s="180"/>
      <c r="G5" s="180"/>
      <c r="H5" s="180" t="s">
        <v>131</v>
      </c>
      <c r="I5" s="180"/>
      <c r="J5" s="181" t="s">
        <v>26</v>
      </c>
      <c r="K5" s="181" t="s">
        <v>27</v>
      </c>
      <c r="L5" s="181" t="s">
        <v>28</v>
      </c>
      <c r="M5" s="208" t="s">
        <v>21</v>
      </c>
      <c r="N5" s="209"/>
      <c r="O5" s="212" t="s">
        <v>6</v>
      </c>
      <c r="P5" s="213"/>
      <c r="Q5" s="208" t="s">
        <v>8</v>
      </c>
      <c r="R5" s="209"/>
      <c r="S5" s="212" t="s">
        <v>11</v>
      </c>
      <c r="T5" s="213"/>
      <c r="U5" s="212" t="s">
        <v>88</v>
      </c>
      <c r="V5" s="213"/>
      <c r="W5" s="212" t="s">
        <v>58</v>
      </c>
      <c r="X5" s="213"/>
      <c r="Y5" s="208" t="s">
        <v>7</v>
      </c>
      <c r="Z5" s="209"/>
      <c r="AA5" s="212" t="s">
        <v>84</v>
      </c>
      <c r="AB5" s="213"/>
    </row>
    <row r="6" spans="1:28" s="3" customFormat="1" ht="68.25" customHeight="1">
      <c r="A6" s="214"/>
      <c r="B6" s="214"/>
      <c r="C6" s="217"/>
      <c r="D6" s="177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82"/>
      <c r="K6" s="182"/>
      <c r="L6" s="182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210"/>
      <c r="AB6" s="211"/>
    </row>
    <row r="7" spans="1:28" s="2" customFormat="1" ht="15" customHeight="1">
      <c r="A7" s="183"/>
      <c r="B7" s="183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50">
        <v>5</v>
      </c>
      <c r="D9" s="150">
        <v>981</v>
      </c>
      <c r="E9" s="150">
        <v>277</v>
      </c>
      <c r="F9" s="157">
        <v>3</v>
      </c>
      <c r="G9" s="157">
        <v>2</v>
      </c>
      <c r="H9" s="157">
        <v>112</v>
      </c>
      <c r="I9" s="157">
        <v>15</v>
      </c>
      <c r="J9" s="158">
        <v>721</v>
      </c>
      <c r="K9" s="158">
        <v>260</v>
      </c>
      <c r="L9" s="158">
        <v>145</v>
      </c>
      <c r="M9" s="159">
        <v>981</v>
      </c>
      <c r="N9" s="159">
        <v>284585</v>
      </c>
      <c r="O9" s="159">
        <v>981</v>
      </c>
      <c r="P9" s="159">
        <v>206999</v>
      </c>
      <c r="Q9" s="159">
        <v>955</v>
      </c>
      <c r="R9" s="159">
        <v>74804</v>
      </c>
      <c r="S9" s="159">
        <v>357</v>
      </c>
      <c r="T9" s="159">
        <v>2347</v>
      </c>
      <c r="U9" s="159">
        <v>0</v>
      </c>
      <c r="V9" s="159">
        <v>0</v>
      </c>
      <c r="W9" s="159">
        <v>0</v>
      </c>
      <c r="X9" s="159">
        <v>0</v>
      </c>
      <c r="Y9" s="159">
        <v>127</v>
      </c>
      <c r="Z9" s="159">
        <v>435</v>
      </c>
      <c r="AA9" s="159">
        <v>0</v>
      </c>
      <c r="AB9" s="159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49"/>
      <c r="AA10" s="149"/>
      <c r="AB10" s="149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  <mergeCell ref="M4:AB4"/>
    <mergeCell ref="M5:N6"/>
    <mergeCell ref="Q5:R6"/>
    <mergeCell ref="S5:T6"/>
    <mergeCell ref="Y5:Z6"/>
    <mergeCell ref="O5:P6"/>
    <mergeCell ref="W5:X6"/>
    <mergeCell ref="AA5:AB6"/>
    <mergeCell ref="U5:V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L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14" t="s">
        <v>0</v>
      </c>
      <c r="B4" s="183" t="s">
        <v>47</v>
      </c>
      <c r="C4" s="215" t="s">
        <v>50</v>
      </c>
      <c r="D4" s="185" t="s">
        <v>81</v>
      </c>
      <c r="E4" s="186"/>
      <c r="F4" s="186"/>
      <c r="G4" s="186"/>
      <c r="H4" s="186"/>
      <c r="I4" s="186"/>
      <c r="J4" s="186"/>
      <c r="K4" s="180" t="s">
        <v>138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0" s="1" customFormat="1" ht="42" customHeight="1">
      <c r="A5" s="214"/>
      <c r="B5" s="203"/>
      <c r="C5" s="216"/>
      <c r="D5" s="176" t="s">
        <v>21</v>
      </c>
      <c r="E5" s="180" t="s">
        <v>139</v>
      </c>
      <c r="F5" s="180"/>
      <c r="G5" s="180"/>
      <c r="H5" s="180" t="s">
        <v>141</v>
      </c>
      <c r="I5" s="180"/>
      <c r="J5" s="176" t="s">
        <v>28</v>
      </c>
      <c r="K5" s="208" t="s">
        <v>21</v>
      </c>
      <c r="L5" s="209"/>
      <c r="M5" s="208" t="s">
        <v>85</v>
      </c>
      <c r="N5" s="209"/>
      <c r="O5" s="208" t="s">
        <v>8</v>
      </c>
      <c r="P5" s="209"/>
      <c r="Q5" s="208" t="s">
        <v>11</v>
      </c>
      <c r="R5" s="209"/>
      <c r="S5" s="208" t="s">
        <v>51</v>
      </c>
      <c r="T5" s="209"/>
      <c r="U5" s="208" t="s">
        <v>86</v>
      </c>
      <c r="V5" s="209"/>
      <c r="W5" s="208" t="s">
        <v>7</v>
      </c>
      <c r="X5" s="209"/>
      <c r="Y5" s="212" t="s">
        <v>87</v>
      </c>
      <c r="Z5" s="213"/>
    </row>
    <row r="6" spans="1:30" s="1" customFormat="1" ht="72" customHeight="1">
      <c r="A6" s="214"/>
      <c r="B6" s="203"/>
      <c r="C6" s="217"/>
      <c r="D6" s="177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77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1" t="s">
        <v>94</v>
      </c>
      <c r="AC6" s="73" t="s">
        <v>120</v>
      </c>
    </row>
    <row r="7" spans="1:30" s="2" customFormat="1" ht="15.75" customHeight="1">
      <c r="A7" s="214"/>
      <c r="B7" s="184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E10" sqref="E10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14" t="s">
        <v>0</v>
      </c>
      <c r="B3" s="214" t="s">
        <v>47</v>
      </c>
      <c r="C3" s="176" t="s">
        <v>53</v>
      </c>
      <c r="D3" s="180" t="s">
        <v>107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21"/>
      <c r="T3" s="221"/>
      <c r="U3" s="221"/>
      <c r="V3" s="221"/>
      <c r="W3" s="221"/>
      <c r="X3" s="221"/>
      <c r="Y3" s="222"/>
      <c r="Z3" s="220"/>
    </row>
    <row r="4" spans="1:27" s="2" customFormat="1" ht="6" customHeight="1">
      <c r="A4" s="214"/>
      <c r="B4" s="214"/>
      <c r="C4" s="223"/>
      <c r="D4" s="212" t="s">
        <v>21</v>
      </c>
      <c r="E4" s="213"/>
      <c r="F4" s="212" t="s">
        <v>104</v>
      </c>
      <c r="G4" s="225"/>
      <c r="H4" s="225"/>
      <c r="I4" s="225"/>
      <c r="J4" s="225"/>
      <c r="K4" s="225"/>
      <c r="L4" s="225"/>
      <c r="M4" s="226"/>
      <c r="N4" s="180" t="s">
        <v>20</v>
      </c>
      <c r="O4" s="180"/>
      <c r="P4" s="180"/>
      <c r="Q4" s="180" t="s">
        <v>4</v>
      </c>
      <c r="R4" s="180"/>
      <c r="S4" s="221"/>
      <c r="T4" s="221"/>
      <c r="U4" s="221"/>
      <c r="V4" s="221"/>
      <c r="W4" s="221"/>
      <c r="X4" s="221"/>
      <c r="Y4" s="222"/>
      <c r="Z4" s="220"/>
    </row>
    <row r="5" spans="1:27" s="2" customFormat="1" ht="24.75" customHeight="1">
      <c r="A5" s="214"/>
      <c r="B5" s="214"/>
      <c r="C5" s="223"/>
      <c r="D5" s="208"/>
      <c r="E5" s="209"/>
      <c r="F5" s="227"/>
      <c r="G5" s="228"/>
      <c r="H5" s="228"/>
      <c r="I5" s="228"/>
      <c r="J5" s="228"/>
      <c r="K5" s="228"/>
      <c r="L5" s="228"/>
      <c r="M5" s="229"/>
      <c r="N5" s="180"/>
      <c r="O5" s="180"/>
      <c r="P5" s="180"/>
      <c r="Q5" s="180"/>
      <c r="R5" s="180"/>
      <c r="S5" s="221"/>
      <c r="T5" s="221"/>
      <c r="U5" s="221"/>
      <c r="V5" s="221"/>
      <c r="W5" s="221"/>
      <c r="X5" s="221"/>
      <c r="Y5" s="222"/>
      <c r="Z5" s="220"/>
    </row>
    <row r="6" spans="1:27" s="2" customFormat="1" ht="89.25" customHeight="1">
      <c r="A6" s="214"/>
      <c r="B6" s="214"/>
      <c r="C6" s="223"/>
      <c r="D6" s="208"/>
      <c r="E6" s="209"/>
      <c r="F6" s="230" t="s">
        <v>106</v>
      </c>
      <c r="G6" s="231"/>
      <c r="H6" s="231"/>
      <c r="I6" s="232"/>
      <c r="J6" s="185" t="s">
        <v>105</v>
      </c>
      <c r="K6" s="186"/>
      <c r="L6" s="231"/>
      <c r="M6" s="232"/>
      <c r="N6" s="223" t="s">
        <v>19</v>
      </c>
      <c r="O6" s="176" t="s">
        <v>142</v>
      </c>
      <c r="P6" s="200" t="s">
        <v>143</v>
      </c>
      <c r="Q6" s="176" t="s">
        <v>136</v>
      </c>
      <c r="R6" s="200" t="s">
        <v>144</v>
      </c>
      <c r="S6" s="221"/>
      <c r="T6" s="221"/>
      <c r="U6" s="221"/>
      <c r="V6" s="221"/>
      <c r="W6" s="221"/>
      <c r="X6" s="221"/>
      <c r="Y6" s="222"/>
      <c r="Z6" s="220"/>
    </row>
    <row r="7" spans="1:27" s="2" customFormat="1" ht="43.5" customHeight="1">
      <c r="A7" s="214"/>
      <c r="B7" s="214"/>
      <c r="C7" s="224"/>
      <c r="D7" s="218"/>
      <c r="E7" s="219"/>
      <c r="F7" s="185" t="s">
        <v>108</v>
      </c>
      <c r="G7" s="232"/>
      <c r="H7" s="185" t="s">
        <v>109</v>
      </c>
      <c r="I7" s="232"/>
      <c r="J7" s="185" t="s">
        <v>108</v>
      </c>
      <c r="K7" s="232"/>
      <c r="L7" s="185" t="s">
        <v>109</v>
      </c>
      <c r="M7" s="232"/>
      <c r="N7" s="224"/>
      <c r="O7" s="177"/>
      <c r="P7" s="201"/>
      <c r="Q7" s="177"/>
      <c r="R7" s="201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48">
        <v>1</v>
      </c>
      <c r="D10" s="148">
        <v>1369</v>
      </c>
      <c r="E10" s="148">
        <v>1370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1369</v>
      </c>
      <c r="M10" s="148">
        <v>1370</v>
      </c>
      <c r="N10" s="156">
        <v>292</v>
      </c>
      <c r="O10" s="148">
        <v>0</v>
      </c>
      <c r="P10" s="148">
        <v>0</v>
      </c>
      <c r="Q10" s="148">
        <v>0</v>
      </c>
      <c r="R10" s="148">
        <v>0</v>
      </c>
      <c r="S10" s="100"/>
      <c r="T10" s="100">
        <f>SUM(F10+H10+J10+L10)</f>
        <v>1369</v>
      </c>
      <c r="U10" s="100">
        <f>SUM(G10+I10+K10+M10)</f>
        <v>1370</v>
      </c>
      <c r="V10" s="100">
        <f>SUM(G10+I10+K10+M10)</f>
        <v>1370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  <mergeCell ref="D4:E7"/>
    <mergeCell ref="N4:P5"/>
    <mergeCell ref="P6:P7"/>
    <mergeCell ref="Z3:Z6"/>
    <mergeCell ref="U6:V6"/>
    <mergeCell ref="W6:X6"/>
    <mergeCell ref="S3:X5"/>
    <mergeCell ref="Y3:Y6"/>
    <mergeCell ref="S6:T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I9" sqref="I9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3" t="s">
        <v>0</v>
      </c>
      <c r="B3" s="214" t="s">
        <v>47</v>
      </c>
      <c r="C3" s="212" t="s">
        <v>100</v>
      </c>
      <c r="D3" s="234"/>
      <c r="E3" s="234"/>
      <c r="F3" s="234"/>
      <c r="G3" s="234"/>
      <c r="H3" s="234"/>
      <c r="I3" s="185" t="s">
        <v>90</v>
      </c>
      <c r="J3" s="236" t="s">
        <v>95</v>
      </c>
      <c r="K3" s="61"/>
    </row>
    <row r="4" spans="1:18" s="2" customFormat="1" ht="6" customHeight="1">
      <c r="A4" s="233"/>
      <c r="B4" s="214"/>
      <c r="C4" s="208"/>
      <c r="D4" s="221"/>
      <c r="E4" s="221"/>
      <c r="F4" s="221"/>
      <c r="G4" s="221"/>
      <c r="H4" s="221"/>
      <c r="I4" s="185"/>
      <c r="J4" s="237"/>
      <c r="K4" s="61"/>
    </row>
    <row r="5" spans="1:18" s="2" customFormat="1" ht="18.75" customHeight="1">
      <c r="A5" s="233"/>
      <c r="B5" s="214"/>
      <c r="C5" s="210"/>
      <c r="D5" s="235"/>
      <c r="E5" s="235"/>
      <c r="F5" s="235"/>
      <c r="G5" s="235"/>
      <c r="H5" s="235"/>
      <c r="I5" s="185"/>
      <c r="J5" s="237"/>
      <c r="K5" s="61"/>
    </row>
    <row r="6" spans="1:18" s="2" customFormat="1" ht="89.25" customHeight="1">
      <c r="A6" s="233"/>
      <c r="B6" s="214"/>
      <c r="C6" s="185" t="s">
        <v>21</v>
      </c>
      <c r="D6" s="187"/>
      <c r="E6" s="185" t="s">
        <v>69</v>
      </c>
      <c r="F6" s="187"/>
      <c r="G6" s="185" t="s">
        <v>70</v>
      </c>
      <c r="H6" s="186"/>
      <c r="I6" s="185"/>
      <c r="J6" s="238"/>
      <c r="K6" s="61"/>
    </row>
    <row r="7" spans="1:18" s="2" customFormat="1" ht="27" customHeight="1">
      <c r="A7" s="233"/>
      <c r="B7" s="214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53">
        <v>20</v>
      </c>
      <c r="D9" s="153">
        <v>31</v>
      </c>
      <c r="E9" s="153">
        <v>1</v>
      </c>
      <c r="F9" s="153">
        <v>1</v>
      </c>
      <c r="G9" s="153">
        <v>19</v>
      </c>
      <c r="H9" s="154">
        <v>30</v>
      </c>
      <c r="I9" s="155">
        <v>29874</v>
      </c>
      <c r="J9" s="161">
        <v>64338</v>
      </c>
      <c r="K9" s="67"/>
      <c r="L9" s="105">
        <f>SUM(E9+G9)</f>
        <v>20</v>
      </c>
      <c r="M9" s="105">
        <f>SUM(F9+H9)</f>
        <v>31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L9" sqref="L9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14" t="s">
        <v>0</v>
      </c>
      <c r="B4" s="214" t="s">
        <v>47</v>
      </c>
      <c r="C4" s="181" t="s">
        <v>50</v>
      </c>
      <c r="D4" s="185" t="s">
        <v>24</v>
      </c>
      <c r="E4" s="186"/>
      <c r="F4" s="186"/>
      <c r="G4" s="186"/>
      <c r="H4" s="186"/>
      <c r="I4" s="186"/>
      <c r="J4" s="187"/>
      <c r="K4" s="180" t="s">
        <v>145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0" s="2" customFormat="1" ht="120" customHeight="1">
      <c r="A5" s="214"/>
      <c r="B5" s="214"/>
      <c r="C5" s="240"/>
      <c r="D5" s="181" t="s">
        <v>21</v>
      </c>
      <c r="E5" s="185" t="s">
        <v>25</v>
      </c>
      <c r="F5" s="186"/>
      <c r="G5" s="187"/>
      <c r="H5" s="212" t="s">
        <v>9</v>
      </c>
      <c r="I5" s="213"/>
      <c r="J5" s="181" t="s">
        <v>10</v>
      </c>
      <c r="K5" s="212" t="s">
        <v>21</v>
      </c>
      <c r="L5" s="213"/>
      <c r="M5" s="212" t="s">
        <v>6</v>
      </c>
      <c r="N5" s="213"/>
      <c r="O5" s="212" t="s">
        <v>8</v>
      </c>
      <c r="P5" s="213"/>
      <c r="Q5" s="212" t="s">
        <v>11</v>
      </c>
      <c r="R5" s="213"/>
      <c r="S5" s="212" t="s">
        <v>51</v>
      </c>
      <c r="T5" s="213"/>
      <c r="U5" s="212" t="s">
        <v>88</v>
      </c>
      <c r="V5" s="213"/>
      <c r="W5" s="212" t="s">
        <v>7</v>
      </c>
      <c r="X5" s="213"/>
      <c r="Y5" s="239" t="s">
        <v>87</v>
      </c>
      <c r="Z5" s="226"/>
    </row>
    <row r="6" spans="1:30" s="2" customFormat="1" ht="81" customHeight="1">
      <c r="A6" s="214"/>
      <c r="B6" s="214"/>
      <c r="C6" s="182"/>
      <c r="D6" s="182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82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27"/>
      <c r="Z6" s="229"/>
      <c r="AA6" s="2" t="s">
        <v>94</v>
      </c>
      <c r="AC6" s="73" t="s">
        <v>120</v>
      </c>
    </row>
    <row r="7" spans="1:30" s="2" customFormat="1" ht="27.75" customHeight="1">
      <c r="A7" s="214"/>
      <c r="B7" s="214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52">
        <v>5</v>
      </c>
      <c r="D9" s="152">
        <v>831</v>
      </c>
      <c r="E9" s="152">
        <v>119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831</v>
      </c>
      <c r="L9" s="152">
        <v>38239</v>
      </c>
      <c r="M9" s="152">
        <v>831</v>
      </c>
      <c r="N9" s="152">
        <v>13375</v>
      </c>
      <c r="O9" s="152">
        <v>831</v>
      </c>
      <c r="P9" s="152">
        <v>14739</v>
      </c>
      <c r="Q9" s="152">
        <v>99</v>
      </c>
      <c r="R9" s="152">
        <v>2531</v>
      </c>
      <c r="S9" s="152">
        <v>831</v>
      </c>
      <c r="T9" s="152">
        <v>7276</v>
      </c>
      <c r="U9" s="152">
        <v>0</v>
      </c>
      <c r="V9" s="152">
        <v>0</v>
      </c>
      <c r="W9" s="152">
        <v>155</v>
      </c>
      <c r="X9" s="152">
        <v>155</v>
      </c>
      <c r="Y9" s="152">
        <v>46</v>
      </c>
      <c r="Z9" s="152">
        <v>163</v>
      </c>
      <c r="AA9" s="37">
        <f>L9-(N9+P9+R9+T9+V9+X9+Z9)</f>
        <v>0</v>
      </c>
      <c r="AB9" s="37"/>
      <c r="AC9" s="37">
        <f>SUM(N9+P9+R9+T9+V9+X9+Z9)</f>
        <v>38239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A4:A7"/>
    <mergeCell ref="B4:B7"/>
    <mergeCell ref="D4:J4"/>
    <mergeCell ref="C4:C6"/>
    <mergeCell ref="D5:D6"/>
    <mergeCell ref="E5:G5"/>
    <mergeCell ref="J5:J6"/>
    <mergeCell ref="H5:I5"/>
    <mergeCell ref="K4:Z4"/>
    <mergeCell ref="K5:L6"/>
    <mergeCell ref="W5:X6"/>
    <mergeCell ref="Q5:R6"/>
    <mergeCell ref="O5:P6"/>
    <mergeCell ref="S5:T6"/>
    <mergeCell ref="M5:N6"/>
    <mergeCell ref="U5:V6"/>
    <mergeCell ref="Y5:Z6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X30" sqref="X30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14" t="s">
        <v>0</v>
      </c>
      <c r="B3" s="214" t="s">
        <v>47</v>
      </c>
      <c r="C3" s="181" t="s">
        <v>15</v>
      </c>
      <c r="D3" s="181" t="s">
        <v>16</v>
      </c>
      <c r="E3" s="185" t="s">
        <v>138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1" t="s">
        <v>12</v>
      </c>
      <c r="X3" s="181" t="s">
        <v>13</v>
      </c>
      <c r="Y3" s="241" t="s">
        <v>18</v>
      </c>
    </row>
    <row r="4" spans="1:44" s="2" customFormat="1" ht="51.75" customHeight="1">
      <c r="A4" s="214"/>
      <c r="B4" s="214"/>
      <c r="C4" s="240"/>
      <c r="D4" s="240"/>
      <c r="E4" s="212" t="s">
        <v>21</v>
      </c>
      <c r="F4" s="213"/>
      <c r="G4" s="212" t="s">
        <v>82</v>
      </c>
      <c r="H4" s="213"/>
      <c r="I4" s="244" t="s">
        <v>6</v>
      </c>
      <c r="J4" s="226"/>
      <c r="K4" s="212" t="s">
        <v>8</v>
      </c>
      <c r="L4" s="213"/>
      <c r="M4" s="212" t="s">
        <v>11</v>
      </c>
      <c r="N4" s="213"/>
      <c r="O4" s="212" t="s">
        <v>58</v>
      </c>
      <c r="P4" s="213"/>
      <c r="Q4" s="212" t="s">
        <v>88</v>
      </c>
      <c r="R4" s="213"/>
      <c r="S4" s="212" t="s">
        <v>17</v>
      </c>
      <c r="T4" s="213"/>
      <c r="U4" s="212" t="s">
        <v>87</v>
      </c>
      <c r="V4" s="213"/>
      <c r="W4" s="240"/>
      <c r="X4" s="240"/>
      <c r="Y4" s="242"/>
    </row>
    <row r="5" spans="1:44" s="2" customFormat="1" ht="39" customHeight="1">
      <c r="A5" s="214"/>
      <c r="B5" s="214"/>
      <c r="C5" s="240"/>
      <c r="D5" s="240"/>
      <c r="E5" s="208"/>
      <c r="F5" s="209"/>
      <c r="G5" s="208"/>
      <c r="H5" s="209"/>
      <c r="I5" s="245"/>
      <c r="J5" s="246"/>
      <c r="K5" s="208"/>
      <c r="L5" s="209"/>
      <c r="M5" s="208"/>
      <c r="N5" s="209"/>
      <c r="O5" s="208"/>
      <c r="P5" s="209"/>
      <c r="Q5" s="208"/>
      <c r="R5" s="209"/>
      <c r="S5" s="208"/>
      <c r="T5" s="209"/>
      <c r="U5" s="208"/>
      <c r="V5" s="209"/>
      <c r="W5" s="240"/>
      <c r="X5" s="240"/>
      <c r="Y5" s="242"/>
    </row>
    <row r="6" spans="1:44" s="2" customFormat="1" ht="45.6" customHeight="1">
      <c r="A6" s="214"/>
      <c r="B6" s="214"/>
      <c r="C6" s="182"/>
      <c r="D6" s="182"/>
      <c r="E6" s="210"/>
      <c r="F6" s="211"/>
      <c r="G6" s="210"/>
      <c r="H6" s="211"/>
      <c r="I6" s="227"/>
      <c r="J6" s="229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182"/>
      <c r="X6" s="182"/>
      <c r="Y6" s="243"/>
      <c r="AL6" s="2" t="s">
        <v>29</v>
      </c>
      <c r="AO6" s="2" t="s">
        <v>94</v>
      </c>
      <c r="AQ6" s="73" t="s">
        <v>120</v>
      </c>
    </row>
    <row r="7" spans="1:44" s="2" customFormat="1">
      <c r="A7" s="214"/>
      <c r="B7" s="214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  <mergeCell ref="O4:P6"/>
    <mergeCell ref="A3:A7"/>
    <mergeCell ref="B3:B7"/>
    <mergeCell ref="D3:D6"/>
    <mergeCell ref="C3:C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7" t="s">
        <v>91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14" t="s">
        <v>0</v>
      </c>
      <c r="B4" s="183" t="s">
        <v>47</v>
      </c>
      <c r="C4" s="215" t="s">
        <v>50</v>
      </c>
      <c r="D4" s="185" t="s">
        <v>83</v>
      </c>
      <c r="E4" s="186"/>
      <c r="F4" s="186"/>
      <c r="G4" s="180" t="s">
        <v>29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6" ht="39" customHeight="1">
      <c r="A5" s="214"/>
      <c r="B5" s="203"/>
      <c r="C5" s="216"/>
      <c r="D5" s="176" t="s">
        <v>21</v>
      </c>
      <c r="E5" s="249" t="s">
        <v>56</v>
      </c>
      <c r="F5" s="250" t="s">
        <v>57</v>
      </c>
      <c r="G5" s="208" t="s">
        <v>21</v>
      </c>
      <c r="H5" s="209"/>
      <c r="I5" s="212" t="s">
        <v>6</v>
      </c>
      <c r="J5" s="213"/>
      <c r="K5" s="208" t="s">
        <v>8</v>
      </c>
      <c r="L5" s="209"/>
      <c r="M5" s="212" t="s">
        <v>11</v>
      </c>
      <c r="N5" s="213"/>
      <c r="O5" s="208" t="s">
        <v>51</v>
      </c>
      <c r="P5" s="209"/>
      <c r="Q5" s="212" t="s">
        <v>88</v>
      </c>
      <c r="R5" s="213"/>
      <c r="S5" s="208" t="s">
        <v>7</v>
      </c>
      <c r="T5" s="209"/>
      <c r="U5" s="239" t="s">
        <v>89</v>
      </c>
      <c r="V5" s="226"/>
    </row>
    <row r="6" spans="1:26" ht="52.5" customHeight="1">
      <c r="A6" s="214"/>
      <c r="B6" s="203"/>
      <c r="C6" s="217"/>
      <c r="D6" s="177"/>
      <c r="E6" s="249"/>
      <c r="F6" s="251"/>
      <c r="G6" s="210"/>
      <c r="H6" s="211"/>
      <c r="I6" s="210"/>
      <c r="J6" s="211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27"/>
      <c r="V6" s="229"/>
      <c r="W6" s="39" t="s">
        <v>94</v>
      </c>
    </row>
    <row r="7" spans="1:26">
      <c r="A7" s="183"/>
      <c r="B7" s="203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51">
        <v>1</v>
      </c>
      <c r="D8" s="151">
        <v>45</v>
      </c>
      <c r="E8" s="151">
        <v>29</v>
      </c>
      <c r="F8" s="151">
        <v>16</v>
      </c>
      <c r="G8" s="151">
        <v>45</v>
      </c>
      <c r="H8" s="151">
        <v>7190</v>
      </c>
      <c r="I8" s="151">
        <v>45</v>
      </c>
      <c r="J8" s="151">
        <v>1567</v>
      </c>
      <c r="K8" s="151">
        <v>39</v>
      </c>
      <c r="L8" s="151">
        <v>1108</v>
      </c>
      <c r="M8" s="151">
        <v>38</v>
      </c>
      <c r="N8" s="151">
        <v>1079</v>
      </c>
      <c r="O8" s="151">
        <v>40</v>
      </c>
      <c r="P8" s="151">
        <v>797</v>
      </c>
      <c r="Q8" s="151">
        <v>0</v>
      </c>
      <c r="R8" s="151">
        <v>0</v>
      </c>
      <c r="S8" s="151">
        <v>0</v>
      </c>
      <c r="T8" s="151">
        <v>0</v>
      </c>
      <c r="U8" s="151">
        <v>44</v>
      </c>
      <c r="V8" s="151">
        <v>2639</v>
      </c>
      <c r="W8" s="72">
        <f>H8-J8-L8-N8-P8-R8-T8-V8</f>
        <v>0</v>
      </c>
      <c r="Y8" s="72">
        <f>SUM(J8+L8+N8+P8+R8+T8+V8)</f>
        <v>7190</v>
      </c>
      <c r="Z8" s="72">
        <f>H8-Y8</f>
        <v>0</v>
      </c>
    </row>
  </sheetData>
  <mergeCells count="17"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  <mergeCell ref="B1:L1"/>
    <mergeCell ref="M5:N6"/>
    <mergeCell ref="C4:C6"/>
    <mergeCell ref="E5:E6"/>
    <mergeCell ref="F5:F6"/>
    <mergeCell ref="I5:J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K15" sqref="K15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284585</v>
      </c>
      <c r="D2" s="68">
        <f>соц.реаб.!L9</f>
        <v>0</v>
      </c>
      <c r="E2" s="34">
        <f>SUM(срочное!G10+срочное!I10+срочное!K10+срочное!M10)</f>
        <v>1370</v>
      </c>
      <c r="F2" s="34">
        <f>соц.такси!D9</f>
        <v>31</v>
      </c>
      <c r="G2" s="34">
        <f>дневное!L9</f>
        <v>38239</v>
      </c>
      <c r="H2" s="71">
        <f>'соц.реаб. детей'!H8</f>
        <v>7190</v>
      </c>
      <c r="I2" s="68">
        <f>SUM(C2:H2)</f>
        <v>331415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Пользователь Windows</cp:lastModifiedBy>
  <cp:lastPrinted>2021-12-27T12:43:37Z</cp:lastPrinted>
  <dcterms:created xsi:type="dcterms:W3CDTF">2010-04-10T13:22:31Z</dcterms:created>
  <dcterms:modified xsi:type="dcterms:W3CDTF">2021-12-29T07:35:27Z</dcterms:modified>
</cp:coreProperties>
</file>