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Свод!$A$1:$BB$9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AA9" i="6"/>
  <c r="L9" i="13"/>
  <c r="BB9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AA9" i="9"/>
  <c r="U10" i="8"/>
  <c r="T10"/>
  <c r="W8" i="4"/>
  <c r="AO13" i="5"/>
  <c r="AO14"/>
  <c r="AO12"/>
  <c r="M9" i="15"/>
  <c r="L9"/>
  <c r="S8" i="13"/>
  <c r="T8" s="1"/>
  <c r="U8" s="1"/>
  <c r="V8" s="1"/>
  <c r="W8" s="1"/>
  <c r="Y8"/>
  <c r="Z8" s="1"/>
  <c r="AA8" s="1"/>
  <c r="AD8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I2" i="16" l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<sst xmlns="http://schemas.openxmlformats.org/spreadsheetml/2006/main" count="425" uniqueCount="150">
  <si>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</si>
  <si>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</si>
  <si>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</si>
  <si>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</si>
  <si>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</si>
  <si>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</si>
  <si>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</si>
  <si>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</si>
  <si>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</si>
  <si>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</si>
  <si>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</si>
  <si>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</si>
  <si>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</si>
  <si>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</si>
  <si>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</si>
  <si>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</si>
  <si>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</si>
  <si>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</si>
  <si>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</si>
  <si>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</si>
  <si>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</si>
  <si>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</si>
  <si>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</si>
  <si>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</si>
  <si>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</si>
  <si>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</si>
  <si>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</si>
  <si>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</si>
  <si>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</si>
  <si>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</si>
  <si>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</si>
  <si>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</si>
  <si>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</si>
  <si>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</si>
  <si>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</si>
  <si>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</si>
  <si>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</si>
  <si>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</si>
  <si>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</si>
  <si>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</si>
  <si>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</si>
  <si>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</si>
  <si>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</si>
  <si>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</si>
  <si>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</si>
  <si>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</si>
  <si>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</si>
  <si>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</si>
  <si>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</si>
  <si>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</si>
  <si>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</si>
  <si>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</si>
  <si>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</si>
  <si>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</si>
  <si>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</si>
  <si>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</si>
  <si>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</si>
  <si>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</si>
  <si>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</si>
  <si>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</si>
  <si>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</si>
  <si>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</si>
  <si>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</si>
  <si>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</si>
  <si>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</si>
  <si>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</si>
  <si>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</si>
  <si>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</si>
  <si>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</si>
  <si>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</si>
  <si>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</si>
  <si>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</si>
  <si>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</si>
  <si>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</si>
  <si>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</si>
  <si>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</si>
  <si>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</si>
  <si>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</si>
  <si>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</si>
  <si>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</si>
  <si>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</si>
  <si>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</si>
  <si>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</si>
  <si>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</si>
  <si>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</si>
  <si>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</si>
  <si>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</si>
  <si>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</si>
  <si>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</si>
  <si>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</si>
  <si>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</si>
  <si>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</si>
  <si>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</si>
  <si>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</si>
  <si>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</si>
  <si>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</si>
  <si>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</si>
  <si>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</si>
  <si>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</si>
  <si>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</si>
  <si>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</si>
  <si>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</si>
  <si>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</si>
  <si>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</si>
  <si>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</si>
  <si>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</si>
  <si>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</si>
  <si>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</si>
  <si>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</si>
  <si>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</si>
  <si>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</si>
  <si>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</si>
  <si>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</si>
  <si>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</si>
  <si>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</si>
  <si>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</si>
  <si>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</si>
  <si>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</si>
  <si>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</si>
  <si>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</si>
  <si>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</si>
  <si>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</si>
  <si>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</si>
  <si>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</si>
  <si>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</si>
  <si>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</si>
  <si>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</si>
  <si>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</si>
  <si>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</si>
  <si>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</si>
  <si>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</si>
  <si>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</si>
  <si>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</si>
  <si>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</si>
  <si>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</si>
  <si>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</si>
  <si>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</si>
  <si>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</si>
  <si>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</si>
  <si>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</si>
  <si>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</si>
  <si>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</si>
  <si>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</si>
  <si>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</si>
  <si>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</si>
  <si>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в.т.ч.из стр.5 инвалидов ВОВ по 5 ФЗ</t>
  </si>
  <si>
    <t xml:space="preserve">РАЗДЕЛ I. Отчет  о работе ГБУ РК "Центров социального обслуживания граждан пожилого возраста и инвалидов" и НКО на 01.02.2023 г. </t>
  </si>
  <si>
    <t>Раздел VI        Отделения дневного пребывания</t>
  </si>
  <si>
    <t xml:space="preserve">Граждане, обслуженные на      условиях оплаты   </t>
  </si>
  <si>
    <r>
      <t>О</t>
    </r>
    <r>
      <rPr>
        <sz val="16"/>
        <rFont val="Times New Roman"/>
        <family val="1"/>
        <charset val="204"/>
      </rPr>
      <t>казанные услуги</t>
    </r>
    <r>
      <rPr>
        <sz val="14"/>
        <rFont val="Times New Roman"/>
        <family val="1"/>
        <charset val="204"/>
      </rPr>
      <t xml:space="preserve">  </t>
    </r>
    <r>
      <rPr>
        <sz val="14"/>
        <color indexed="10"/>
        <rFont val="Times New Roman"/>
        <family val="1"/>
        <charset val="204"/>
      </rPr>
      <t>(Включаем все услуги, в т.ч. дополнительные)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</si>
</sst>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9" fontId="13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/>
    <xf numFmtId="0" fontId="8" fillId="0" borderId="0" xfId="0" applyFont="1"/>
    <xf numFmtId="2" fontId="8" fillId="0" borderId="0" xfId="0" applyNumberFormat="1" applyFont="1"/>
    <xf numFmtId="0" fontId="11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/>
    <xf numFmtId="2" fontId="11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9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9" fillId="0" borderId="0" xfId="0" applyFont="1"/>
    <xf numFmtId="165" fontId="0" fillId="0" borderId="0" xfId="0" applyNumberFormat="1"/>
    <xf numFmtId="1" fontId="0" fillId="0" borderId="1" xfId="0" applyNumberFormat="1" applyBorder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12" fillId="2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top"/>
    </xf>
    <xf numFmtId="1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top"/>
    </xf>
    <xf numFmtId="0" fontId="15" fillId="2" borderId="0" xfId="0" applyFont="1" applyFill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top"/>
    </xf>
    <xf numFmtId="2" fontId="12" fillId="2" borderId="1" xfId="0" applyNumberFormat="1" applyFont="1" applyFill="1" applyBorder="1" applyAlignment="1" applyProtection="1">
      <alignment horizontal="center" vertical="top"/>
    </xf>
    <xf numFmtId="165" fontId="12" fillId="2" borderId="1" xfId="0" applyNumberFormat="1" applyFont="1" applyFill="1" applyBorder="1" applyAlignment="1" applyProtection="1">
      <alignment horizontal="center" vertical="top"/>
    </xf>
    <xf numFmtId="4" fontId="12" fillId="2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</xf>
    <xf numFmtId="1" fontId="12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17" fillId="2" borderId="9" xfId="0" applyFont="1" applyFill="1" applyBorder="1" applyAlignment="1" applyProtection="1">
      <alignment vertical="top" wrapText="1"/>
    </xf>
    <xf numFmtId="0" fontId="18" fillId="2" borderId="10" xfId="0" applyFont="1" applyFill="1" applyBorder="1" applyAlignment="1">
      <alignment horizontal="center" vertical="top" wrapText="1"/>
    </xf>
    <xf numFmtId="3" fontId="18" fillId="2" borderId="10" xfId="0" applyNumberFormat="1" applyFont="1" applyFill="1" applyBorder="1" applyAlignment="1" applyProtection="1">
      <alignment horizontal="center" vertical="top"/>
    </xf>
    <xf numFmtId="3" fontId="18" fillId="2" borderId="10" xfId="0" applyNumberFormat="1" applyFont="1" applyFill="1" applyBorder="1" applyAlignment="1" applyProtection="1">
      <alignment horizontal="center" vertical="top" wrapText="1"/>
    </xf>
    <xf numFmtId="3" fontId="18" fillId="0" borderId="10" xfId="0" applyNumberFormat="1" applyFont="1" applyFill="1" applyBorder="1" applyAlignment="1" applyProtection="1">
      <alignment horizontal="center" vertical="top"/>
    </xf>
    <xf numFmtId="3" fontId="18" fillId="2" borderId="11" xfId="0" applyNumberFormat="1" applyFont="1" applyFill="1" applyBorder="1" applyAlignment="1" applyProtection="1">
      <alignment horizontal="center" vertical="top"/>
    </xf>
    <xf numFmtId="0" fontId="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 applyProtection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1" fontId="22" fillId="2" borderId="8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textRotation="90" wrapText="1"/>
      <protection hidden="1"/>
    </xf>
    <xf numFmtId="2" fontId="9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2" borderId="1" xfId="0" applyFont="1" applyFill="1" applyBorder="1" applyAlignment="1" applyProtection="1">
      <alignment vertical="center" wrapText="1"/>
      <protection hidden="1"/>
    </xf>
    <xf numFmtId="2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2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/>
    <xf numFmtId="0" fontId="25" fillId="2" borderId="0" xfId="0" applyFont="1" applyFill="1"/>
    <xf numFmtId="0" fontId="26" fillId="0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7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27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0" fontId="0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6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 applyProtection="1">
      <alignment horizontal="center" vertical="center" textRotation="90" wrapText="1"/>
      <protection hidden="1"/>
    </xf>
    <xf numFmtId="0" fontId="0" fillId="0" borderId="29" xfId="0" applyBorder="1"/>
    <xf numFmtId="0" fontId="8" fillId="0" borderId="29" xfId="0" applyFont="1" applyBorder="1"/>
    <xf numFmtId="0" fontId="0" fillId="0" borderId="29" xfId="0" applyFont="1" applyBorder="1"/>
    <xf numFmtId="2" fontId="0" fillId="0" borderId="29" xfId="0" applyNumberFormat="1" applyFont="1" applyBorder="1"/>
    <xf numFmtId="2" fontId="12" fillId="0" borderId="1" xfId="0" applyNumberFormat="1" applyFont="1" applyFill="1" applyBorder="1" applyAlignment="1" applyProtection="1">
      <alignment horizontal="center" vertical="top"/>
    </xf>
    <xf numFmtId="0" fontId="0" fillId="5" borderId="0" xfId="0" applyFill="1"/>
    <xf numFmtId="0" fontId="0" fillId="2" borderId="0" xfId="0" applyFont="1" applyFill="1"/>
    <xf numFmtId="1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2" applyNumberFormat="1" applyFont="1" applyFill="1" applyBorder="1" applyAlignment="1" applyProtection="1">
      <alignment horizontal="center" vertical="center"/>
    </xf>
    <xf numFmtId="1" fontId="29" fillId="0" borderId="6" xfId="0" applyNumberFormat="1" applyFont="1" applyFill="1" applyBorder="1" applyAlignment="1" applyProtection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top" wrapText="1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8" fillId="2" borderId="1" xfId="0" applyFont="1" applyFill="1" applyBorder="1" applyAlignment="1" applyProtection="1">
      <alignment horizontal="center" vertical="center" textRotation="90" wrapText="1"/>
      <protection hidden="1"/>
    </xf>
    <xf numFmtId="3" fontId="16" fillId="0" borderId="1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0" fontId="27" fillId="2" borderId="8" xfId="0" applyFont="1" applyFill="1" applyBorder="1" applyAlignment="1" applyProtection="1">
      <alignment horizontal="center" vertical="center" textRotation="90" wrapText="1"/>
      <protection hidden="1"/>
    </xf>
    <xf numFmtId="0" fontId="27" fillId="2" borderId="5" xfId="0" applyFont="1" applyFill="1" applyBorder="1" applyAlignment="1" applyProtection="1">
      <alignment horizontal="center" vertical="center" textRotation="90" wrapText="1"/>
      <protection hidden="1"/>
    </xf>
    <xf numFmtId="0" fontId="29" fillId="2" borderId="0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Fill="1" applyBorder="1" applyAlignment="1">
      <alignment horizontal="center" wrapText="1"/>
    </xf>
    <xf numFmtId="2" fontId="11" fillId="0" borderId="17" xfId="0" applyNumberFormat="1" applyFont="1" applyFill="1" applyBorder="1" applyAlignment="1">
      <alignment horizontal="center" wrapText="1"/>
    </xf>
    <xf numFmtId="2" fontId="11" fillId="0" borderId="12" xfId="0" applyNumberFormat="1" applyFont="1" applyFill="1" applyBorder="1" applyAlignment="1">
      <alignment horizontal="center" wrapText="1"/>
    </xf>
    <xf numFmtId="2" fontId="11" fillId="0" borderId="13" xfId="0" applyNumberFormat="1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9" fillId="2" borderId="26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27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 applyProtection="1">
      <alignment horizontal="center" vertical="center" wrapText="1"/>
      <protection hidden="1"/>
    </xf>
    <xf numFmtId="0" fontId="12" fillId="2" borderId="25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29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0" xfId="0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 applyProtection="1">
      <alignment horizontal="center" vertical="center" wrapText="1"/>
      <protection hidden="1"/>
    </xf>
    <xf numFmtId="0" fontId="33" fillId="2" borderId="6" xfId="0" applyFont="1" applyFill="1" applyBorder="1" applyAlignment="1" applyProtection="1">
      <alignment horizontal="center" vertical="center" wrapText="1"/>
      <protection hidden="1"/>
    </xf>
    <xf numFmtId="0" fontId="33" fillId="2" borderId="19" xfId="0" applyFont="1" applyFill="1" applyBorder="1" applyAlignment="1" applyProtection="1">
      <alignment horizontal="center" vertical="center" wrapText="1"/>
      <protection hidden="1"/>
    </xf>
    <xf numFmtId="0" fontId="33" fillId="2" borderId="20" xfId="0" applyFont="1" applyFill="1" applyBorder="1" applyAlignment="1" applyProtection="1">
      <alignment horizontal="center" vertical="center" wrapText="1"/>
      <protection hidden="1"/>
    </xf>
    <xf numFmtId="0" fontId="33" fillId="2" borderId="8" xfId="0" applyFont="1" applyFill="1" applyBorder="1" applyAlignment="1" applyProtection="1">
      <alignment horizontal="center" vertical="center" textRotation="90" wrapText="1"/>
      <protection hidden="1"/>
    </xf>
    <xf numFmtId="0" fontId="33" fillId="2" borderId="23" xfId="0" applyFont="1" applyFill="1" applyBorder="1" applyAlignment="1" applyProtection="1">
      <alignment horizontal="center" vertical="center" textRotation="90" wrapText="1"/>
      <protection hidden="1"/>
    </xf>
    <xf numFmtId="0" fontId="33" fillId="2" borderId="5" xfId="0" applyFont="1" applyFill="1" applyBorder="1" applyAlignment="1" applyProtection="1">
      <alignment horizontal="center" vertical="center" textRotation="90" wrapText="1"/>
      <protection hidden="1"/>
    </xf>
    <xf numFmtId="0" fontId="16" fillId="2" borderId="8" xfId="0" applyFont="1" applyFill="1" applyBorder="1" applyAlignment="1" applyProtection="1">
      <alignment horizontal="center" vertical="center" textRotation="90" wrapText="1"/>
      <protection hidden="1"/>
    </xf>
    <xf numFmtId="0" fontId="16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7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37" fillId="2" borderId="27" xfId="0" applyFont="1" applyFill="1" applyBorder="1" applyAlignment="1" applyProtection="1">
      <alignment horizontal="center" vertical="center" wrapText="1"/>
      <protection hidden="1"/>
    </xf>
    <xf numFmtId="0" fontId="37" fillId="2" borderId="7" xfId="0" applyFont="1" applyFill="1" applyBorder="1" applyAlignment="1" applyProtection="1">
      <alignment horizontal="center" vertical="center" wrapText="1"/>
      <protection hidden="1"/>
    </xf>
    <xf numFmtId="0" fontId="37" fillId="2" borderId="12" xfId="0" applyFont="1" applyFill="1" applyBorder="1" applyAlignment="1" applyProtection="1">
      <alignment horizontal="center" vertical="center" wrapText="1"/>
      <protection hidden="1"/>
    </xf>
    <xf numFmtId="0" fontId="37" fillId="2" borderId="13" xfId="0" applyFont="1" applyFill="1" applyBorder="1" applyAlignment="1" applyProtection="1">
      <alignment horizontal="center" vertical="center" wrapText="1"/>
      <protection hidden="1"/>
    </xf>
    <xf numFmtId="0" fontId="37" fillId="0" borderId="2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 textRotation="90" wrapText="1"/>
      <protection hidden="1"/>
    </xf>
    <xf numFmtId="2" fontId="9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9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9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2" borderId="26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9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2" borderId="7" xfId="0" applyFont="1" applyFill="1" applyBorder="1" applyAlignment="1" applyProtection="1">
      <alignment horizontal="center" vertical="center" textRotation="90" wrapText="1"/>
      <protection hidden="1"/>
    </xf>
    <xf numFmtId="0" fontId="9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4"/>
  <sheetViews>
    <sheetView tabSelected="1" zoomScaleSheetLayoutView="85" workbookViewId="0">
      <pane xSplit="2" ySplit="7" topLeftCell="Y8" activePane="bottomRight" state="frozen"/>
      <selection activeCell="K26" sqref="K26"/>
      <selection pane="topRight" activeCell="K26" sqref="K26"/>
      <selection pane="bottomLeft" activeCell="K26" sqref="K26"/>
      <selection pane="bottomRight" activeCell="AJ9" sqref="AJ9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s="138" customFormat="1" ht="18" customHeight="1">
      <c r="A1" s="194" t="s">
        <v>146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</row>
    <row r="2" spans="1:54" s="138" customFormat="1" ht="310.5" hidden="1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  <c r="AK2" s="158"/>
      <c r="AL2" s="158"/>
      <c r="AM2" s="158"/>
      <c r="AN2" s="158"/>
      <c r="AO2" s="158"/>
      <c r="AP2" s="158"/>
      <c r="AV2" s="147"/>
      <c r="AW2" s="158"/>
      <c r="AX2" s="158"/>
      <c r="AZ2" s="158"/>
      <c r="BA2" s="158"/>
      <c r="BB2" s="158"/>
    </row>
    <row r="3" spans="1:54" s="138" customFormat="1" ht="24.75" customHeight="1" thickBot="1">
      <c r="C3" s="6"/>
      <c r="D3" s="6"/>
      <c r="E3" s="6"/>
      <c r="F3" s="6"/>
      <c r="G3" s="6"/>
      <c r="H3" s="6"/>
      <c r="I3" s="6"/>
      <c r="J3" s="6"/>
      <c r="K3" s="6"/>
      <c r="L3" s="24"/>
      <c r="M3" s="6"/>
      <c r="N3" s="6"/>
      <c r="O3" s="6"/>
      <c r="P3" s="6"/>
      <c r="Q3" s="6"/>
      <c r="R3" s="6"/>
      <c r="S3" s="42"/>
      <c r="T3" s="6"/>
      <c r="U3" s="6"/>
      <c r="V3" s="24"/>
      <c r="W3" s="6"/>
      <c r="X3" s="6"/>
      <c r="Y3" s="6"/>
      <c r="Z3" s="6"/>
      <c r="AA3" s="4"/>
      <c r="AB3" s="4"/>
      <c r="AC3" s="4"/>
      <c r="AD3" s="4"/>
      <c r="AE3" s="4"/>
      <c r="AK3" s="158"/>
      <c r="AL3" s="158"/>
      <c r="AM3" s="158"/>
      <c r="AN3" s="158"/>
      <c r="AO3" s="158"/>
      <c r="AP3" s="158"/>
      <c r="AV3" s="147"/>
      <c r="AW3" s="158"/>
      <c r="AX3" s="158"/>
      <c r="AZ3" s="158"/>
      <c r="BA3" s="158"/>
      <c r="BB3" s="158"/>
    </row>
    <row r="4" spans="1:54" s="17" customFormat="1" ht="27.75" customHeight="1">
      <c r="A4" s="199" t="s">
        <v>0</v>
      </c>
      <c r="B4" s="179" t="s">
        <v>46</v>
      </c>
      <c r="C4" s="184" t="s">
        <v>65</v>
      </c>
      <c r="D4" s="189" t="s">
        <v>110</v>
      </c>
      <c r="E4" s="190"/>
      <c r="F4" s="190"/>
      <c r="G4" s="190"/>
      <c r="H4" s="190"/>
      <c r="I4" s="190"/>
      <c r="J4" s="190"/>
      <c r="K4" s="191"/>
      <c r="L4" s="189" t="s">
        <v>62</v>
      </c>
      <c r="M4" s="190"/>
      <c r="N4" s="190"/>
      <c r="O4" s="190"/>
      <c r="P4" s="190"/>
      <c r="Q4" s="191"/>
      <c r="R4" s="189" t="s">
        <v>59</v>
      </c>
      <c r="S4" s="190"/>
      <c r="T4" s="190"/>
      <c r="U4" s="190"/>
      <c r="V4" s="190"/>
      <c r="W4" s="190"/>
      <c r="X4" s="191"/>
      <c r="Y4" s="212" t="s">
        <v>58</v>
      </c>
      <c r="Z4" s="212"/>
      <c r="AA4" s="189" t="s">
        <v>123</v>
      </c>
      <c r="AB4" s="190"/>
      <c r="AC4" s="190"/>
      <c r="AD4" s="190"/>
      <c r="AE4" s="191"/>
      <c r="AF4" s="189" t="s">
        <v>32</v>
      </c>
      <c r="AG4" s="190"/>
      <c r="AH4" s="191"/>
      <c r="AI4" s="213" t="s">
        <v>63</v>
      </c>
      <c r="AJ4" s="214"/>
      <c r="AK4" s="224" t="s">
        <v>79</v>
      </c>
      <c r="AL4" s="224"/>
      <c r="AM4" s="224"/>
      <c r="AN4" s="224"/>
      <c r="AO4" s="224"/>
      <c r="AP4" s="224"/>
      <c r="AQ4" s="196" t="s">
        <v>73</v>
      </c>
      <c r="AR4" s="197"/>
      <c r="AS4" s="197"/>
      <c r="AT4" s="197"/>
      <c r="AU4" s="197"/>
      <c r="AV4" s="198"/>
      <c r="AW4" s="196" t="s">
        <v>53</v>
      </c>
      <c r="AX4" s="197"/>
      <c r="AY4" s="197"/>
      <c r="AZ4" s="197"/>
      <c r="BA4" s="198"/>
    </row>
    <row r="5" spans="1:54" s="18" customFormat="1" ht="57.75" customHeight="1">
      <c r="A5" s="200"/>
      <c r="B5" s="180"/>
      <c r="C5" s="185"/>
      <c r="D5" s="182" t="s">
        <v>60</v>
      </c>
      <c r="E5" s="182" t="s">
        <v>40</v>
      </c>
      <c r="F5" s="182" t="s">
        <v>41</v>
      </c>
      <c r="G5" s="182" t="s">
        <v>42</v>
      </c>
      <c r="H5" s="182" t="s">
        <v>43</v>
      </c>
      <c r="I5" s="182" t="s">
        <v>95</v>
      </c>
      <c r="J5" s="182" t="s">
        <v>45</v>
      </c>
      <c r="K5" s="182" t="s">
        <v>61</v>
      </c>
      <c r="L5" s="209" t="s">
        <v>18</v>
      </c>
      <c r="M5" s="211" t="s">
        <v>19</v>
      </c>
      <c r="N5" s="211"/>
      <c r="O5" s="211"/>
      <c r="P5" s="207" t="s">
        <v>120</v>
      </c>
      <c r="Q5" s="192" t="s">
        <v>121</v>
      </c>
      <c r="R5" s="182" t="s">
        <v>60</v>
      </c>
      <c r="S5" s="187" t="s">
        <v>40</v>
      </c>
      <c r="T5" s="182" t="s">
        <v>41</v>
      </c>
      <c r="U5" s="182" t="s">
        <v>42</v>
      </c>
      <c r="V5" s="182" t="s">
        <v>43</v>
      </c>
      <c r="W5" s="182" t="s">
        <v>44</v>
      </c>
      <c r="X5" s="182" t="s">
        <v>45</v>
      </c>
      <c r="Y5" s="221" t="s">
        <v>38</v>
      </c>
      <c r="Z5" s="207" t="s">
        <v>37</v>
      </c>
      <c r="AA5" s="207" t="s">
        <v>29</v>
      </c>
      <c r="AB5" s="207" t="s">
        <v>122</v>
      </c>
      <c r="AC5" s="205" t="s">
        <v>5</v>
      </c>
      <c r="AD5" s="223"/>
      <c r="AE5" s="206"/>
      <c r="AF5" s="207" t="s">
        <v>33</v>
      </c>
      <c r="AG5" s="205" t="s">
        <v>34</v>
      </c>
      <c r="AH5" s="206"/>
      <c r="AI5" s="215"/>
      <c r="AJ5" s="216"/>
      <c r="AK5" s="220" t="s">
        <v>76</v>
      </c>
      <c r="AL5" s="220"/>
      <c r="AM5" s="220" t="s">
        <v>75</v>
      </c>
      <c r="AN5" s="220"/>
      <c r="AO5" s="220" t="s">
        <v>74</v>
      </c>
      <c r="AP5" s="220"/>
      <c r="AQ5" s="217" t="s">
        <v>70</v>
      </c>
      <c r="AR5" s="218"/>
      <c r="AS5" s="218"/>
      <c r="AT5" s="219"/>
      <c r="AU5" s="211" t="s">
        <v>71</v>
      </c>
      <c r="AV5" s="211"/>
      <c r="AW5" s="209" t="s">
        <v>66</v>
      </c>
      <c r="AX5" s="202" t="s">
        <v>91</v>
      </c>
      <c r="AY5" s="202" t="s">
        <v>30</v>
      </c>
      <c r="AZ5" s="202" t="s">
        <v>67</v>
      </c>
      <c r="BA5" s="202" t="s">
        <v>21</v>
      </c>
    </row>
    <row r="6" spans="1:54" s="18" customFormat="1" ht="110.25" customHeight="1">
      <c r="A6" s="200"/>
      <c r="B6" s="180"/>
      <c r="C6" s="186"/>
      <c r="D6" s="183"/>
      <c r="E6" s="183"/>
      <c r="F6" s="183"/>
      <c r="G6" s="183"/>
      <c r="H6" s="183"/>
      <c r="I6" s="183"/>
      <c r="J6" s="183"/>
      <c r="K6" s="183"/>
      <c r="L6" s="210"/>
      <c r="M6" s="134" t="s">
        <v>18</v>
      </c>
      <c r="N6" s="134" t="s">
        <v>126</v>
      </c>
      <c r="O6" s="135" t="s">
        <v>119</v>
      </c>
      <c r="P6" s="208"/>
      <c r="Q6" s="193"/>
      <c r="R6" s="183"/>
      <c r="S6" s="188"/>
      <c r="T6" s="183"/>
      <c r="U6" s="183"/>
      <c r="V6" s="183"/>
      <c r="W6" s="183"/>
      <c r="X6" s="183"/>
      <c r="Y6" s="222"/>
      <c r="Z6" s="208"/>
      <c r="AA6" s="208"/>
      <c r="AB6" s="208"/>
      <c r="AC6" s="133" t="s">
        <v>18</v>
      </c>
      <c r="AD6" s="205" t="s">
        <v>64</v>
      </c>
      <c r="AE6" s="206"/>
      <c r="AF6" s="208"/>
      <c r="AG6" s="15" t="s">
        <v>35</v>
      </c>
      <c r="AH6" s="16" t="s">
        <v>36</v>
      </c>
      <c r="AI6" s="21" t="s">
        <v>18</v>
      </c>
      <c r="AJ6" s="106" t="s">
        <v>124</v>
      </c>
      <c r="AK6" s="26" t="s">
        <v>77</v>
      </c>
      <c r="AL6" s="26" t="s">
        <v>78</v>
      </c>
      <c r="AM6" s="26" t="s">
        <v>77</v>
      </c>
      <c r="AN6" s="26" t="s">
        <v>78</v>
      </c>
      <c r="AO6" s="26" t="s">
        <v>77</v>
      </c>
      <c r="AP6" s="26" t="s">
        <v>78</v>
      </c>
      <c r="AQ6" s="204" t="s">
        <v>125</v>
      </c>
      <c r="AR6" s="204"/>
      <c r="AS6" s="204" t="s">
        <v>72</v>
      </c>
      <c r="AT6" s="204"/>
      <c r="AU6" s="211"/>
      <c r="AV6" s="211"/>
      <c r="AW6" s="210"/>
      <c r="AX6" s="203"/>
      <c r="AY6" s="203"/>
      <c r="AZ6" s="203"/>
      <c r="BA6" s="203"/>
      <c r="BB6" s="18" t="s">
        <v>93</v>
      </c>
    </row>
    <row r="7" spans="1:54" s="20" customFormat="1" ht="18" customHeight="1" thickBot="1">
      <c r="A7" s="201"/>
      <c r="B7" s="181"/>
      <c r="C7" s="19"/>
      <c r="D7" s="19" t="s">
        <v>1</v>
      </c>
      <c r="E7" s="19" t="s">
        <v>1</v>
      </c>
      <c r="F7" s="19" t="s">
        <v>1</v>
      </c>
      <c r="G7" s="19" t="s">
        <v>1</v>
      </c>
      <c r="H7" s="19" t="s">
        <v>1</v>
      </c>
      <c r="I7" s="19" t="s">
        <v>1</v>
      </c>
      <c r="J7" s="19" t="s">
        <v>1</v>
      </c>
      <c r="K7" s="19" t="s">
        <v>1</v>
      </c>
      <c r="L7" s="19" t="s">
        <v>2</v>
      </c>
      <c r="M7" s="19" t="s">
        <v>2</v>
      </c>
      <c r="N7" s="19" t="s">
        <v>2</v>
      </c>
      <c r="O7" s="19" t="s">
        <v>2</v>
      </c>
      <c r="P7" s="19" t="s">
        <v>2</v>
      </c>
      <c r="Q7" s="19" t="s">
        <v>2</v>
      </c>
      <c r="R7" s="19" t="s">
        <v>2</v>
      </c>
      <c r="S7" s="43" t="s">
        <v>2</v>
      </c>
      <c r="T7" s="19" t="s">
        <v>2</v>
      </c>
      <c r="U7" s="19" t="s">
        <v>2</v>
      </c>
      <c r="V7" s="19" t="s">
        <v>2</v>
      </c>
      <c r="W7" s="19" t="s">
        <v>2</v>
      </c>
      <c r="X7" s="19" t="s">
        <v>2</v>
      </c>
      <c r="Y7" s="19" t="s">
        <v>2</v>
      </c>
      <c r="Z7" s="19" t="s">
        <v>2</v>
      </c>
      <c r="AA7" s="19" t="s">
        <v>1</v>
      </c>
      <c r="AB7" s="19" t="s">
        <v>1</v>
      </c>
      <c r="AC7" s="19" t="s">
        <v>1</v>
      </c>
      <c r="AD7" s="19" t="s">
        <v>2</v>
      </c>
      <c r="AE7" s="19" t="s">
        <v>39</v>
      </c>
      <c r="AF7" s="19" t="s">
        <v>1</v>
      </c>
      <c r="AG7" s="19" t="s">
        <v>1</v>
      </c>
      <c r="AH7" s="19" t="s">
        <v>2</v>
      </c>
      <c r="AI7" s="19" t="s">
        <v>2</v>
      </c>
      <c r="AJ7" s="19" t="s">
        <v>2</v>
      </c>
      <c r="AK7" s="19" t="s">
        <v>1</v>
      </c>
      <c r="AL7" s="19" t="s">
        <v>1</v>
      </c>
      <c r="AM7" s="19" t="s">
        <v>1</v>
      </c>
      <c r="AN7" s="19" t="s">
        <v>1</v>
      </c>
      <c r="AO7" s="19" t="s">
        <v>1</v>
      </c>
      <c r="AP7" s="19" t="s">
        <v>1</v>
      </c>
      <c r="AQ7" s="19" t="s">
        <v>2</v>
      </c>
      <c r="AR7" s="19" t="s">
        <v>39</v>
      </c>
      <c r="AS7" s="19" t="s">
        <v>2</v>
      </c>
      <c r="AT7" s="19" t="s">
        <v>39</v>
      </c>
      <c r="AU7" s="19" t="s">
        <v>2</v>
      </c>
      <c r="AV7" s="43" t="s">
        <v>39</v>
      </c>
      <c r="AW7" s="19" t="s">
        <v>13</v>
      </c>
      <c r="AX7" s="19" t="s">
        <v>31</v>
      </c>
      <c r="AY7" s="19" t="s">
        <v>13</v>
      </c>
      <c r="AZ7" s="19" t="s">
        <v>13</v>
      </c>
      <c r="BA7" s="19" t="s">
        <v>13</v>
      </c>
      <c r="BB7" s="31"/>
    </row>
    <row r="8" spans="1:54" ht="18.75" customHeight="1">
      <c r="A8" s="98"/>
      <c r="B8" s="99">
        <v>1</v>
      </c>
      <c r="C8" s="105" t="s">
        <v>128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100">
        <v>10</v>
      </c>
      <c r="L8" s="105" t="s">
        <v>143</v>
      </c>
      <c r="M8" s="100">
        <v>12</v>
      </c>
      <c r="N8" s="100">
        <v>13</v>
      </c>
      <c r="O8" s="100">
        <v>14</v>
      </c>
      <c r="P8" s="100">
        <v>15</v>
      </c>
      <c r="Q8" s="100">
        <v>16</v>
      </c>
      <c r="R8" s="100">
        <v>17</v>
      </c>
      <c r="S8" s="102">
        <f t="shared" ref="S8:AH8" si="0">R8+1</f>
        <v>18</v>
      </c>
      <c r="T8" s="100">
        <f t="shared" si="0"/>
        <v>19</v>
      </c>
      <c r="U8" s="100">
        <f t="shared" si="0"/>
        <v>20</v>
      </c>
      <c r="V8" s="100">
        <f t="shared" si="0"/>
        <v>21</v>
      </c>
      <c r="W8" s="100">
        <f t="shared" si="0"/>
        <v>22</v>
      </c>
      <c r="X8" s="100">
        <v>23</v>
      </c>
      <c r="Y8" s="100">
        <f>X8+1</f>
        <v>24</v>
      </c>
      <c r="Z8" s="100">
        <f>Y8+1</f>
        <v>25</v>
      </c>
      <c r="AA8" s="100">
        <f>Z8+1</f>
        <v>26</v>
      </c>
      <c r="AB8" s="100">
        <v>27</v>
      </c>
      <c r="AC8" s="100">
        <v>28</v>
      </c>
      <c r="AD8" s="100">
        <f t="shared" si="0"/>
        <v>29</v>
      </c>
      <c r="AE8" s="100">
        <f t="shared" si="0"/>
        <v>30</v>
      </c>
      <c r="AF8" s="100">
        <f t="shared" si="0"/>
        <v>31</v>
      </c>
      <c r="AG8" s="100">
        <f t="shared" si="0"/>
        <v>32</v>
      </c>
      <c r="AH8" s="100">
        <f t="shared" si="0"/>
        <v>33</v>
      </c>
      <c r="AI8" s="100">
        <f>AH8+1</f>
        <v>34</v>
      </c>
      <c r="AJ8" s="100">
        <f>AI8+1</f>
        <v>35</v>
      </c>
      <c r="AK8" s="100">
        <f>AJ8+1</f>
        <v>36</v>
      </c>
      <c r="AL8" s="100">
        <f t="shared" ref="AL8:AV8" si="1">AK8+1</f>
        <v>37</v>
      </c>
      <c r="AM8" s="100">
        <f t="shared" si="1"/>
        <v>38</v>
      </c>
      <c r="AN8" s="100">
        <f t="shared" si="1"/>
        <v>39</v>
      </c>
      <c r="AO8" s="100">
        <f t="shared" si="1"/>
        <v>40</v>
      </c>
      <c r="AP8" s="100">
        <f t="shared" si="1"/>
        <v>41</v>
      </c>
      <c r="AQ8" s="100">
        <f t="shared" si="1"/>
        <v>42</v>
      </c>
      <c r="AR8" s="100">
        <f t="shared" si="1"/>
        <v>43</v>
      </c>
      <c r="AS8" s="100">
        <f t="shared" si="1"/>
        <v>44</v>
      </c>
      <c r="AT8" s="100">
        <f t="shared" si="1"/>
        <v>45</v>
      </c>
      <c r="AU8" s="100">
        <f t="shared" si="1"/>
        <v>46</v>
      </c>
      <c r="AV8" s="100">
        <f t="shared" si="1"/>
        <v>47</v>
      </c>
      <c r="AW8" s="101" t="s">
        <v>127</v>
      </c>
      <c r="AX8" s="100">
        <v>49</v>
      </c>
      <c r="AY8" s="100">
        <v>50</v>
      </c>
      <c r="AZ8" s="100">
        <v>51</v>
      </c>
      <c r="BA8" s="103">
        <v>52</v>
      </c>
      <c r="BB8" s="34"/>
    </row>
    <row r="9" spans="1:54" s="89" customFormat="1" ht="30" customHeight="1">
      <c r="A9" s="86">
        <v>1</v>
      </c>
      <c r="B9" s="131" t="s">
        <v>142</v>
      </c>
      <c r="C9" s="145">
        <v>12</v>
      </c>
      <c r="D9" s="145">
        <v>5</v>
      </c>
      <c r="E9" s="145">
        <v>5</v>
      </c>
      <c r="F9" s="145">
        <v>0</v>
      </c>
      <c r="G9" s="145">
        <v>1</v>
      </c>
      <c r="H9" s="145">
        <v>1</v>
      </c>
      <c r="I9" s="145">
        <v>0</v>
      </c>
      <c r="J9" s="145">
        <v>0</v>
      </c>
      <c r="K9" s="145">
        <v>0</v>
      </c>
      <c r="L9" s="145">
        <f>R9+S9+T9+U9+V9+W9+X9</f>
        <v>1045</v>
      </c>
      <c r="M9" s="145">
        <v>290</v>
      </c>
      <c r="N9" s="145">
        <v>3</v>
      </c>
      <c r="O9" s="145">
        <v>2</v>
      </c>
      <c r="P9" s="145">
        <v>49</v>
      </c>
      <c r="Q9" s="145">
        <v>0</v>
      </c>
      <c r="R9" s="145">
        <v>848</v>
      </c>
      <c r="S9" s="145">
        <v>72</v>
      </c>
      <c r="T9" s="145">
        <v>0</v>
      </c>
      <c r="U9" s="145">
        <v>7</v>
      </c>
      <c r="V9" s="145">
        <v>118</v>
      </c>
      <c r="W9" s="145">
        <v>0</v>
      </c>
      <c r="X9" s="145">
        <v>0</v>
      </c>
      <c r="Y9" s="145">
        <v>89</v>
      </c>
      <c r="Z9" s="145">
        <v>89</v>
      </c>
      <c r="AA9" s="145">
        <v>113</v>
      </c>
      <c r="AB9" s="145">
        <v>47</v>
      </c>
      <c r="AC9" s="145">
        <v>12</v>
      </c>
      <c r="AD9" s="145">
        <v>10</v>
      </c>
      <c r="AE9" s="145">
        <v>121</v>
      </c>
      <c r="AF9" s="145">
        <v>10</v>
      </c>
      <c r="AG9" s="145">
        <v>0</v>
      </c>
      <c r="AH9" s="145">
        <v>0</v>
      </c>
      <c r="AI9" s="145">
        <v>1</v>
      </c>
      <c r="AJ9" s="145">
        <v>0</v>
      </c>
      <c r="AK9" s="145">
        <v>0</v>
      </c>
      <c r="AL9" s="145">
        <v>0</v>
      </c>
      <c r="AM9" s="145">
        <v>2400</v>
      </c>
      <c r="AN9" s="145">
        <v>197</v>
      </c>
      <c r="AO9" s="145">
        <v>960</v>
      </c>
      <c r="AP9" s="145">
        <v>848</v>
      </c>
      <c r="AQ9" s="145">
        <v>59</v>
      </c>
      <c r="AR9" s="145">
        <v>445</v>
      </c>
      <c r="AS9" s="145">
        <v>44</v>
      </c>
      <c r="AT9" s="145">
        <v>1341</v>
      </c>
      <c r="AU9" s="145">
        <v>302</v>
      </c>
      <c r="AV9" s="145">
        <v>378</v>
      </c>
      <c r="AW9" s="156">
        <v>186614.83</v>
      </c>
      <c r="AX9" s="156">
        <v>186614.83</v>
      </c>
      <c r="AY9" s="156">
        <v>0</v>
      </c>
      <c r="AZ9" s="156">
        <v>0</v>
      </c>
      <c r="BA9" s="156">
        <v>158996.66</v>
      </c>
      <c r="BB9" s="88">
        <f>L9-R9-S9-T9-U9-V9-W9-X9</f>
        <v>0</v>
      </c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30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X14" s="8" t="s">
        <v>144</v>
      </c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1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1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1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1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1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1:51">
      <c r="A22" s="15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1:5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Q23" s="8"/>
      <c r="AR23" s="8"/>
      <c r="AS23" s="8"/>
      <c r="AT23" s="8"/>
      <c r="AU23" s="8"/>
      <c r="AV23" s="8"/>
      <c r="AY23" s="8"/>
    </row>
    <row r="24" spans="1:51">
      <c r="L24" s="8"/>
    </row>
    <row r="25" spans="1:51">
      <c r="L25" s="8"/>
    </row>
    <row r="26" spans="1:51">
      <c r="L26" s="8"/>
    </row>
    <row r="27" spans="1:51">
      <c r="L27" s="8"/>
    </row>
    <row r="28" spans="1:51">
      <c r="L28" s="8"/>
    </row>
    <row r="29" spans="1:51">
      <c r="L29" s="8"/>
    </row>
    <row r="30" spans="1:51">
      <c r="L30" s="8"/>
    </row>
    <row r="31" spans="1:51">
      <c r="L31" s="8"/>
    </row>
    <row r="32" spans="1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</sheetData>
  <mergeCells count="53">
    <mergeCell ref="X5:X6"/>
    <mergeCell ref="AY5:AY6"/>
    <mergeCell ref="AX5:AX6"/>
    <mergeCell ref="AI4:AJ5"/>
    <mergeCell ref="AQ4:AV4"/>
    <mergeCell ref="AQ5:AT5"/>
    <mergeCell ref="AW5:AW6"/>
    <mergeCell ref="AK5:AL5"/>
    <mergeCell ref="AS6:AT6"/>
    <mergeCell ref="AU5:AV6"/>
    <mergeCell ref="AM5:AN5"/>
    <mergeCell ref="AF5:AF6"/>
    <mergeCell ref="Y5:Y6"/>
    <mergeCell ref="AC5:AE5"/>
    <mergeCell ref="AK4:AP4"/>
    <mergeCell ref="AO5:AP5"/>
    <mergeCell ref="AA5:AA6"/>
    <mergeCell ref="Z5:Z6"/>
    <mergeCell ref="AF4:AH4"/>
    <mergeCell ref="AG5:AH5"/>
    <mergeCell ref="AB5:AB6"/>
    <mergeCell ref="Y4:Z4"/>
    <mergeCell ref="A1:BB1"/>
    <mergeCell ref="AW4:BA4"/>
    <mergeCell ref="A4:A7"/>
    <mergeCell ref="AA4:AE4"/>
    <mergeCell ref="F5:F6"/>
    <mergeCell ref="BA5:BA6"/>
    <mergeCell ref="R4:X4"/>
    <mergeCell ref="V5:V6"/>
    <mergeCell ref="AZ5:AZ6"/>
    <mergeCell ref="AQ6:AR6"/>
    <mergeCell ref="H5:H6"/>
    <mergeCell ref="I5:I6"/>
    <mergeCell ref="AD6:AE6"/>
    <mergeCell ref="P5:P6"/>
    <mergeCell ref="L5:L6"/>
    <mergeCell ref="M5:O5"/>
    <mergeCell ref="R5:R6"/>
    <mergeCell ref="W5:W6"/>
    <mergeCell ref="S5:S6"/>
    <mergeCell ref="J5:J6"/>
    <mergeCell ref="D4:K4"/>
    <mergeCell ref="L4:Q4"/>
    <mergeCell ref="Q5:Q6"/>
    <mergeCell ref="T5:T6"/>
    <mergeCell ref="U5:U6"/>
    <mergeCell ref="B4:B7"/>
    <mergeCell ref="K5:K6"/>
    <mergeCell ref="C4:C6"/>
    <mergeCell ref="D5:D6"/>
    <mergeCell ref="E5:E6"/>
    <mergeCell ref="G5:G6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25" activePane="bottomRight" state="frozen"/>
      <selection activeCell="K26" sqref="K26"/>
      <selection pane="topRight" activeCell="K26" sqref="K26"/>
      <selection pane="bottomLeft" activeCell="K26" sqref="K26"/>
      <selection pane="bottomRight" activeCell="D45" sqref="D45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48" customHeight="1">
      <c r="B3" s="154"/>
      <c r="C3" s="153" t="s">
        <v>22</v>
      </c>
      <c r="D3" s="154"/>
      <c r="E3" s="155"/>
      <c r="F3" s="154"/>
      <c r="G3" s="154"/>
      <c r="H3" s="154"/>
      <c r="I3" s="154"/>
      <c r="J3" s="154"/>
      <c r="K3" s="154"/>
      <c r="L3" s="155"/>
      <c r="M3" s="154"/>
      <c r="N3" s="154"/>
      <c r="O3" s="154"/>
      <c r="P3" s="152"/>
      <c r="Q3" s="152"/>
      <c r="R3" s="152"/>
      <c r="S3" s="152"/>
    </row>
    <row r="4" spans="1:28" s="3" customFormat="1" ht="30.75" customHeight="1">
      <c r="A4" s="225" t="s">
        <v>0</v>
      </c>
      <c r="B4" s="225" t="s">
        <v>46</v>
      </c>
      <c r="C4" s="226" t="s">
        <v>47</v>
      </c>
      <c r="D4" s="205" t="s">
        <v>80</v>
      </c>
      <c r="E4" s="223"/>
      <c r="F4" s="223"/>
      <c r="G4" s="223"/>
      <c r="H4" s="223"/>
      <c r="I4" s="223"/>
      <c r="J4" s="223"/>
      <c r="K4" s="223"/>
      <c r="L4" s="223"/>
      <c r="M4" s="211" t="s">
        <v>135</v>
      </c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</row>
    <row r="5" spans="1:28" s="3" customFormat="1" ht="23.25" customHeight="1">
      <c r="A5" s="225"/>
      <c r="B5" s="225"/>
      <c r="C5" s="227"/>
      <c r="D5" s="209" t="s">
        <v>20</v>
      </c>
      <c r="E5" s="211" t="s">
        <v>48</v>
      </c>
      <c r="F5" s="211"/>
      <c r="G5" s="211"/>
      <c r="H5" s="211" t="s">
        <v>129</v>
      </c>
      <c r="I5" s="211"/>
      <c r="J5" s="207" t="s">
        <v>25</v>
      </c>
      <c r="K5" s="207" t="s">
        <v>26</v>
      </c>
      <c r="L5" s="207" t="s">
        <v>27</v>
      </c>
      <c r="M5" s="229" t="s">
        <v>20</v>
      </c>
      <c r="N5" s="230"/>
      <c r="O5" s="233" t="s">
        <v>6</v>
      </c>
      <c r="P5" s="234"/>
      <c r="Q5" s="229" t="s">
        <v>8</v>
      </c>
      <c r="R5" s="230"/>
      <c r="S5" s="233" t="s">
        <v>10</v>
      </c>
      <c r="T5" s="234"/>
      <c r="U5" s="233" t="s">
        <v>87</v>
      </c>
      <c r="V5" s="234"/>
      <c r="W5" s="233" t="s">
        <v>57</v>
      </c>
      <c r="X5" s="234"/>
      <c r="Y5" s="229" t="s">
        <v>7</v>
      </c>
      <c r="Z5" s="230"/>
      <c r="AA5" s="233" t="s">
        <v>83</v>
      </c>
      <c r="AB5" s="234"/>
    </row>
    <row r="6" spans="1:28" s="3" customFormat="1" ht="68.25" customHeight="1">
      <c r="A6" s="225"/>
      <c r="B6" s="225"/>
      <c r="C6" s="228"/>
      <c r="D6" s="210"/>
      <c r="E6" s="114" t="s">
        <v>131</v>
      </c>
      <c r="F6" s="132" t="s">
        <v>132</v>
      </c>
      <c r="G6" s="151" t="s">
        <v>145</v>
      </c>
      <c r="H6" s="136" t="s">
        <v>133</v>
      </c>
      <c r="I6" s="137" t="s">
        <v>134</v>
      </c>
      <c r="J6" s="208"/>
      <c r="K6" s="208"/>
      <c r="L6" s="208"/>
      <c r="M6" s="231"/>
      <c r="N6" s="232"/>
      <c r="O6" s="231"/>
      <c r="P6" s="232"/>
      <c r="Q6" s="231"/>
      <c r="R6" s="232"/>
      <c r="S6" s="231"/>
      <c r="T6" s="232"/>
      <c r="U6" s="231"/>
      <c r="V6" s="232"/>
      <c r="W6" s="231"/>
      <c r="X6" s="232"/>
      <c r="Y6" s="231"/>
      <c r="Z6" s="232"/>
      <c r="AA6" s="231"/>
      <c r="AB6" s="232"/>
    </row>
    <row r="7" spans="1:28" s="2" customFormat="1" ht="15" customHeight="1">
      <c r="A7" s="221"/>
      <c r="B7" s="221"/>
      <c r="C7" s="116" t="s">
        <v>1</v>
      </c>
      <c r="D7" s="117" t="s">
        <v>2</v>
      </c>
      <c r="E7" s="117" t="s">
        <v>2</v>
      </c>
      <c r="F7" s="117" t="s">
        <v>2</v>
      </c>
      <c r="G7" s="117" t="s">
        <v>2</v>
      </c>
      <c r="H7" s="117" t="s">
        <v>2</v>
      </c>
      <c r="I7" s="117" t="s">
        <v>2</v>
      </c>
      <c r="J7" s="117" t="s">
        <v>2</v>
      </c>
      <c r="K7" s="117" t="s">
        <v>2</v>
      </c>
      <c r="L7" s="117" t="s">
        <v>2</v>
      </c>
      <c r="M7" s="97" t="s">
        <v>2</v>
      </c>
      <c r="N7" s="97" t="s">
        <v>3</v>
      </c>
      <c r="O7" s="97" t="s">
        <v>2</v>
      </c>
      <c r="P7" s="97" t="s">
        <v>3</v>
      </c>
      <c r="Q7" s="97" t="s">
        <v>2</v>
      </c>
      <c r="R7" s="97" t="s">
        <v>3</v>
      </c>
      <c r="S7" s="97" t="s">
        <v>2</v>
      </c>
      <c r="T7" s="97" t="s">
        <v>3</v>
      </c>
      <c r="U7" s="97" t="s">
        <v>2</v>
      </c>
      <c r="V7" s="97" t="s">
        <v>3</v>
      </c>
      <c r="W7" s="97" t="s">
        <v>2</v>
      </c>
      <c r="X7" s="97" t="s">
        <v>3</v>
      </c>
      <c r="Y7" s="97" t="s">
        <v>2</v>
      </c>
      <c r="Z7" s="97" t="s">
        <v>3</v>
      </c>
      <c r="AA7" s="97" t="s">
        <v>2</v>
      </c>
      <c r="AB7" s="97" t="s">
        <v>3</v>
      </c>
    </row>
    <row r="8" spans="1:28" s="2" customFormat="1" ht="15" customHeight="1">
      <c r="A8" s="107"/>
      <c r="B8" s="108">
        <v>1</v>
      </c>
      <c r="C8" s="111">
        <v>2</v>
      </c>
      <c r="D8" s="109">
        <v>3</v>
      </c>
      <c r="E8" s="109">
        <v>4</v>
      </c>
      <c r="F8" s="109">
        <v>5</v>
      </c>
      <c r="G8" s="109">
        <v>6</v>
      </c>
      <c r="H8" s="109">
        <v>7</v>
      </c>
      <c r="I8" s="109">
        <v>8</v>
      </c>
      <c r="J8" s="109">
        <v>9</v>
      </c>
      <c r="K8" s="109">
        <v>10</v>
      </c>
      <c r="L8" s="109">
        <v>11</v>
      </c>
      <c r="M8" s="110">
        <v>12</v>
      </c>
      <c r="N8" s="110">
        <v>13</v>
      </c>
      <c r="O8" s="110">
        <v>14</v>
      </c>
      <c r="P8" s="110">
        <v>15</v>
      </c>
      <c r="Q8" s="110">
        <v>16</v>
      </c>
      <c r="R8" s="110">
        <v>17</v>
      </c>
      <c r="S8" s="110">
        <v>18</v>
      </c>
      <c r="T8" s="110">
        <v>19</v>
      </c>
      <c r="U8" s="110">
        <v>20</v>
      </c>
      <c r="V8" s="110">
        <v>21</v>
      </c>
      <c r="W8" s="110">
        <v>22</v>
      </c>
      <c r="X8" s="110">
        <v>23</v>
      </c>
      <c r="Y8" s="110">
        <v>24</v>
      </c>
      <c r="Z8" s="110">
        <v>25</v>
      </c>
      <c r="AA8" s="110">
        <v>26</v>
      </c>
      <c r="AB8" s="110">
        <v>27</v>
      </c>
    </row>
    <row r="9" spans="1:28" s="85" customFormat="1" ht="30">
      <c r="A9" s="84">
        <v>1</v>
      </c>
      <c r="B9" s="131" t="s">
        <v>142</v>
      </c>
      <c r="C9" s="140">
        <v>5</v>
      </c>
      <c r="D9" s="140">
        <v>848</v>
      </c>
      <c r="E9" s="140">
        <v>244</v>
      </c>
      <c r="F9" s="141">
        <v>3</v>
      </c>
      <c r="G9" s="141">
        <v>2</v>
      </c>
      <c r="H9" s="141">
        <v>0</v>
      </c>
      <c r="I9" s="141">
        <v>0</v>
      </c>
      <c r="J9" s="142">
        <v>643</v>
      </c>
      <c r="K9" s="142">
        <v>205</v>
      </c>
      <c r="L9" s="142">
        <v>103</v>
      </c>
      <c r="M9" s="143">
        <v>848</v>
      </c>
      <c r="N9" s="143">
        <v>24474</v>
      </c>
      <c r="O9" s="143">
        <v>848</v>
      </c>
      <c r="P9" s="143">
        <v>17497</v>
      </c>
      <c r="Q9" s="143">
        <v>843</v>
      </c>
      <c r="R9" s="143">
        <v>6673</v>
      </c>
      <c r="S9" s="143">
        <v>247</v>
      </c>
      <c r="T9" s="143">
        <v>251</v>
      </c>
      <c r="U9" s="143">
        <v>0</v>
      </c>
      <c r="V9" s="143">
        <v>0</v>
      </c>
      <c r="W9" s="143">
        <v>0</v>
      </c>
      <c r="X9" s="143">
        <v>0</v>
      </c>
      <c r="Y9" s="143">
        <v>40</v>
      </c>
      <c r="Z9" s="143">
        <v>53</v>
      </c>
      <c r="AA9" s="143">
        <v>0</v>
      </c>
      <c r="AB9" s="143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39"/>
      <c r="AA10" s="139"/>
      <c r="AB10" s="13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C20" activePane="bottomRight" state="frozen"/>
      <selection activeCell="K26" sqref="K26"/>
      <selection pane="topRight" activeCell="K26" sqref="K26"/>
      <selection pane="bottomLeft" activeCell="K26" sqref="K26"/>
      <selection pane="bottomRight" activeCell="B2" sqref="B2:L2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6.5" customHeight="1">
      <c r="B2" s="13" t="s">
        <v>54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8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25" t="s">
        <v>0</v>
      </c>
      <c r="B4" s="221" t="s">
        <v>46</v>
      </c>
      <c r="C4" s="226" t="s">
        <v>49</v>
      </c>
      <c r="D4" s="205" t="s">
        <v>80</v>
      </c>
      <c r="E4" s="223"/>
      <c r="F4" s="223"/>
      <c r="G4" s="223"/>
      <c r="H4" s="223"/>
      <c r="I4" s="223"/>
      <c r="J4" s="223"/>
      <c r="K4" s="211" t="s">
        <v>135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30" s="1" customFormat="1" ht="42" customHeight="1">
      <c r="A5" s="225"/>
      <c r="B5" s="180"/>
      <c r="C5" s="227"/>
      <c r="D5" s="209" t="s">
        <v>20</v>
      </c>
      <c r="E5" s="211" t="s">
        <v>136</v>
      </c>
      <c r="F5" s="211"/>
      <c r="G5" s="211"/>
      <c r="H5" s="211" t="s">
        <v>138</v>
      </c>
      <c r="I5" s="211"/>
      <c r="J5" s="209" t="s">
        <v>27</v>
      </c>
      <c r="K5" s="229" t="s">
        <v>20</v>
      </c>
      <c r="L5" s="230"/>
      <c r="M5" s="229" t="s">
        <v>84</v>
      </c>
      <c r="N5" s="230"/>
      <c r="O5" s="229" t="s">
        <v>8</v>
      </c>
      <c r="P5" s="230"/>
      <c r="Q5" s="229" t="s">
        <v>10</v>
      </c>
      <c r="R5" s="230"/>
      <c r="S5" s="229" t="s">
        <v>50</v>
      </c>
      <c r="T5" s="230"/>
      <c r="U5" s="229" t="s">
        <v>85</v>
      </c>
      <c r="V5" s="230"/>
      <c r="W5" s="229" t="s">
        <v>7</v>
      </c>
      <c r="X5" s="230"/>
      <c r="Y5" s="233" t="s">
        <v>86</v>
      </c>
      <c r="Z5" s="234"/>
    </row>
    <row r="6" spans="1:30" s="1" customFormat="1" ht="72" customHeight="1">
      <c r="A6" s="225"/>
      <c r="B6" s="180"/>
      <c r="C6" s="228"/>
      <c r="D6" s="210"/>
      <c r="E6" s="118" t="s">
        <v>18</v>
      </c>
      <c r="F6" s="112" t="s">
        <v>137</v>
      </c>
      <c r="G6" s="113" t="s">
        <v>130</v>
      </c>
      <c r="H6" s="115" t="s">
        <v>133</v>
      </c>
      <c r="I6" s="113" t="s">
        <v>134</v>
      </c>
      <c r="J6" s="210"/>
      <c r="K6" s="231"/>
      <c r="L6" s="232"/>
      <c r="M6" s="231"/>
      <c r="N6" s="232"/>
      <c r="O6" s="231"/>
      <c r="P6" s="232"/>
      <c r="Q6" s="231"/>
      <c r="R6" s="232"/>
      <c r="S6" s="231"/>
      <c r="T6" s="232"/>
      <c r="U6" s="231"/>
      <c r="V6" s="232"/>
      <c r="W6" s="231"/>
      <c r="X6" s="232"/>
      <c r="Y6" s="231"/>
      <c r="Z6" s="232"/>
      <c r="AA6" s="1" t="s">
        <v>93</v>
      </c>
      <c r="AC6" s="64" t="s">
        <v>118</v>
      </c>
    </row>
    <row r="7" spans="1:30" s="2" customFormat="1" ht="15.75" customHeight="1">
      <c r="A7" s="225"/>
      <c r="B7" s="222"/>
      <c r="C7" s="119" t="s">
        <v>1</v>
      </c>
      <c r="D7" s="46" t="s">
        <v>2</v>
      </c>
      <c r="E7" s="46" t="s">
        <v>2</v>
      </c>
      <c r="F7" s="46" t="s">
        <v>2</v>
      </c>
      <c r="G7" s="46" t="s">
        <v>2</v>
      </c>
      <c r="H7" s="46" t="s">
        <v>2</v>
      </c>
      <c r="I7" s="46" t="s">
        <v>2</v>
      </c>
      <c r="J7" s="46" t="s">
        <v>2</v>
      </c>
      <c r="K7" s="46" t="s">
        <v>2</v>
      </c>
      <c r="L7" s="46" t="s">
        <v>3</v>
      </c>
      <c r="M7" s="46" t="s">
        <v>2</v>
      </c>
      <c r="N7" s="46" t="s">
        <v>3</v>
      </c>
      <c r="O7" s="46" t="s">
        <v>2</v>
      </c>
      <c r="P7" s="46" t="s">
        <v>3</v>
      </c>
      <c r="Q7" s="46" t="s">
        <v>2</v>
      </c>
      <c r="R7" s="46" t="s">
        <v>3</v>
      </c>
      <c r="S7" s="46" t="s">
        <v>2</v>
      </c>
      <c r="T7" s="46" t="s">
        <v>3</v>
      </c>
      <c r="U7" s="46" t="s">
        <v>2</v>
      </c>
      <c r="V7" s="46" t="s">
        <v>3</v>
      </c>
      <c r="W7" s="46" t="s">
        <v>2</v>
      </c>
      <c r="X7" s="46" t="s">
        <v>3</v>
      </c>
      <c r="Y7" s="46" t="s">
        <v>2</v>
      </c>
      <c r="Z7" s="46" t="s">
        <v>3</v>
      </c>
    </row>
    <row r="8" spans="1:30" s="2" customFormat="1" ht="15.75" customHeight="1">
      <c r="A8" s="120"/>
      <c r="B8" s="121">
        <v>1</v>
      </c>
      <c r="C8" s="122">
        <v>2</v>
      </c>
      <c r="D8" s="123">
        <v>3</v>
      </c>
      <c r="E8" s="123">
        <v>4</v>
      </c>
      <c r="F8" s="123">
        <v>5</v>
      </c>
      <c r="G8" s="123">
        <v>6</v>
      </c>
      <c r="H8" s="123">
        <v>7</v>
      </c>
      <c r="I8" s="123">
        <v>8</v>
      </c>
      <c r="J8" s="123">
        <v>9</v>
      </c>
      <c r="K8" s="123">
        <v>10</v>
      </c>
      <c r="L8" s="123">
        <v>11</v>
      </c>
      <c r="M8" s="123">
        <v>12</v>
      </c>
      <c r="N8" s="123">
        <v>13</v>
      </c>
      <c r="O8" s="123">
        <v>14</v>
      </c>
      <c r="P8" s="123">
        <v>15</v>
      </c>
      <c r="Q8" s="123">
        <v>16</v>
      </c>
      <c r="R8" s="123">
        <v>17</v>
      </c>
      <c r="S8" s="123">
        <v>18</v>
      </c>
      <c r="T8" s="123">
        <v>19</v>
      </c>
      <c r="U8" s="123">
        <v>20</v>
      </c>
      <c r="V8" s="123">
        <v>21</v>
      </c>
      <c r="W8" s="123">
        <v>22</v>
      </c>
      <c r="X8" s="123">
        <v>23</v>
      </c>
      <c r="Y8" s="123">
        <v>24</v>
      </c>
      <c r="Z8" s="123">
        <v>25</v>
      </c>
    </row>
    <row r="9" spans="1:30" s="41" customFormat="1" ht="13.15" customHeight="1">
      <c r="A9" s="84">
        <v>1</v>
      </c>
      <c r="B9" s="8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C10" sqref="C10:R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8.28515625" customWidth="1"/>
    <col min="5" max="5" width="8.5703125" customWidth="1"/>
    <col min="6" max="6" width="9" customWidth="1"/>
    <col min="7" max="8" width="8.7109375" customWidth="1"/>
    <col min="9" max="9" width="9.28515625" customWidth="1"/>
    <col min="10" max="10" width="8.140625" customWidth="1"/>
    <col min="11" max="11" width="9" customWidth="1"/>
    <col min="12" max="12" width="9.28515625" customWidth="1"/>
    <col min="13" max="13" width="9" customWidth="1"/>
    <col min="14" max="14" width="8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48" customHeight="1">
      <c r="A1" s="32"/>
      <c r="B1" s="25" t="s">
        <v>92</v>
      </c>
      <c r="C1" s="4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48"/>
      <c r="T1" s="32"/>
      <c r="U1" s="48"/>
      <c r="V1" s="32"/>
      <c r="W1" s="48"/>
      <c r="X1" s="32"/>
    </row>
    <row r="2" spans="1:27" ht="18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6"/>
      <c r="O2" s="49"/>
      <c r="P2" s="49"/>
      <c r="Q2" s="49"/>
      <c r="R2" s="49"/>
      <c r="S2" s="51"/>
      <c r="T2" s="49"/>
      <c r="U2" s="51"/>
      <c r="V2" s="49"/>
      <c r="W2" s="51"/>
      <c r="X2" s="49"/>
    </row>
    <row r="3" spans="1:27" s="2" customFormat="1" ht="57.75" customHeight="1">
      <c r="A3" s="225" t="s">
        <v>0</v>
      </c>
      <c r="B3" s="225" t="s">
        <v>46</v>
      </c>
      <c r="C3" s="209" t="s">
        <v>52</v>
      </c>
      <c r="D3" s="211" t="s">
        <v>105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48"/>
      <c r="T3" s="248"/>
      <c r="U3" s="248"/>
      <c r="V3" s="248"/>
      <c r="W3" s="248"/>
      <c r="X3" s="248"/>
      <c r="Y3" s="249"/>
      <c r="Z3" s="247"/>
    </row>
    <row r="4" spans="1:27" s="2" customFormat="1" ht="6" customHeight="1">
      <c r="A4" s="225"/>
      <c r="B4" s="225"/>
      <c r="C4" s="235"/>
      <c r="D4" s="233" t="s">
        <v>20</v>
      </c>
      <c r="E4" s="234"/>
      <c r="F4" s="233" t="s">
        <v>102</v>
      </c>
      <c r="G4" s="237"/>
      <c r="H4" s="237"/>
      <c r="I4" s="237"/>
      <c r="J4" s="237"/>
      <c r="K4" s="237"/>
      <c r="L4" s="237"/>
      <c r="M4" s="238"/>
      <c r="N4" s="211" t="s">
        <v>19</v>
      </c>
      <c r="O4" s="211"/>
      <c r="P4" s="211"/>
      <c r="Q4" s="211" t="s">
        <v>4</v>
      </c>
      <c r="R4" s="211"/>
      <c r="S4" s="248"/>
      <c r="T4" s="248"/>
      <c r="U4" s="248"/>
      <c r="V4" s="248"/>
      <c r="W4" s="248"/>
      <c r="X4" s="248"/>
      <c r="Y4" s="249"/>
      <c r="Z4" s="247"/>
    </row>
    <row r="5" spans="1:27" s="2" customFormat="1" ht="24.75" customHeight="1">
      <c r="A5" s="225"/>
      <c r="B5" s="225"/>
      <c r="C5" s="235"/>
      <c r="D5" s="229"/>
      <c r="E5" s="230"/>
      <c r="F5" s="239"/>
      <c r="G5" s="240"/>
      <c r="H5" s="240"/>
      <c r="I5" s="240"/>
      <c r="J5" s="240"/>
      <c r="K5" s="240"/>
      <c r="L5" s="240"/>
      <c r="M5" s="241"/>
      <c r="N5" s="211"/>
      <c r="O5" s="211"/>
      <c r="P5" s="211"/>
      <c r="Q5" s="211"/>
      <c r="R5" s="211"/>
      <c r="S5" s="248"/>
      <c r="T5" s="248"/>
      <c r="U5" s="248"/>
      <c r="V5" s="248"/>
      <c r="W5" s="248"/>
      <c r="X5" s="248"/>
      <c r="Y5" s="249"/>
      <c r="Z5" s="247"/>
    </row>
    <row r="6" spans="1:27" s="2" customFormat="1" ht="89.25" customHeight="1">
      <c r="A6" s="225"/>
      <c r="B6" s="225"/>
      <c r="C6" s="235"/>
      <c r="D6" s="229"/>
      <c r="E6" s="230"/>
      <c r="F6" s="242" t="s">
        <v>104</v>
      </c>
      <c r="G6" s="243"/>
      <c r="H6" s="243"/>
      <c r="I6" s="244"/>
      <c r="J6" s="205" t="s">
        <v>103</v>
      </c>
      <c r="K6" s="223"/>
      <c r="L6" s="243"/>
      <c r="M6" s="244"/>
      <c r="N6" s="235" t="s">
        <v>18</v>
      </c>
      <c r="O6" s="209" t="s">
        <v>139</v>
      </c>
      <c r="P6" s="192" t="s">
        <v>140</v>
      </c>
      <c r="Q6" s="209" t="s">
        <v>133</v>
      </c>
      <c r="R6" s="192" t="s">
        <v>141</v>
      </c>
      <c r="S6" s="248"/>
      <c r="T6" s="248"/>
      <c r="U6" s="248"/>
      <c r="V6" s="248"/>
      <c r="W6" s="248"/>
      <c r="X6" s="248"/>
      <c r="Y6" s="249"/>
      <c r="Z6" s="247"/>
    </row>
    <row r="7" spans="1:27" s="2" customFormat="1" ht="43.5" customHeight="1">
      <c r="A7" s="225"/>
      <c r="B7" s="225"/>
      <c r="C7" s="236"/>
      <c r="D7" s="245"/>
      <c r="E7" s="246"/>
      <c r="F7" s="205" t="s">
        <v>106</v>
      </c>
      <c r="G7" s="244"/>
      <c r="H7" s="205" t="s">
        <v>107</v>
      </c>
      <c r="I7" s="244"/>
      <c r="J7" s="205" t="s">
        <v>106</v>
      </c>
      <c r="K7" s="244"/>
      <c r="L7" s="205" t="s">
        <v>107</v>
      </c>
      <c r="M7" s="244"/>
      <c r="N7" s="236"/>
      <c r="O7" s="210"/>
      <c r="P7" s="193"/>
      <c r="Q7" s="210"/>
      <c r="R7" s="193"/>
      <c r="S7" s="52"/>
      <c r="T7" s="53"/>
      <c r="U7" s="52"/>
      <c r="V7" s="53"/>
      <c r="W7" s="52"/>
      <c r="X7" s="53"/>
      <c r="Y7" s="31"/>
      <c r="Z7" s="31"/>
    </row>
    <row r="8" spans="1:27" s="2" customFormat="1" ht="43.5" customHeight="1">
      <c r="A8" s="54"/>
      <c r="B8" s="54"/>
      <c r="C8" s="46" t="s">
        <v>1</v>
      </c>
      <c r="D8" s="46" t="s">
        <v>2</v>
      </c>
      <c r="E8" s="46" t="s">
        <v>3</v>
      </c>
      <c r="F8" s="46" t="s">
        <v>2</v>
      </c>
      <c r="G8" s="55" t="s">
        <v>3</v>
      </c>
      <c r="H8" s="46" t="s">
        <v>2</v>
      </c>
      <c r="I8" s="55" t="s">
        <v>3</v>
      </c>
      <c r="J8" s="46" t="s">
        <v>2</v>
      </c>
      <c r="K8" s="55" t="s">
        <v>3</v>
      </c>
      <c r="L8" s="46" t="s">
        <v>2</v>
      </c>
      <c r="M8" s="55" t="s">
        <v>3</v>
      </c>
      <c r="N8" s="46" t="s">
        <v>2</v>
      </c>
      <c r="O8" s="46" t="s">
        <v>2</v>
      </c>
      <c r="P8" s="46" t="s">
        <v>2</v>
      </c>
      <c r="Q8" s="46" t="s">
        <v>2</v>
      </c>
      <c r="R8" s="46" t="s">
        <v>2</v>
      </c>
      <c r="S8" s="52"/>
      <c r="T8" s="53"/>
      <c r="U8" s="52"/>
      <c r="V8" s="53"/>
      <c r="W8" s="52"/>
      <c r="X8" s="53"/>
      <c r="Y8" s="31"/>
      <c r="Z8" s="31"/>
    </row>
    <row r="9" spans="1:27" s="2" customFormat="1" ht="30" customHeight="1">
      <c r="A9" s="54"/>
      <c r="B9" s="124">
        <v>1</v>
      </c>
      <c r="C9" s="125">
        <v>2</v>
      </c>
      <c r="D9" s="125" t="s">
        <v>108</v>
      </c>
      <c r="E9" s="125" t="s">
        <v>109</v>
      </c>
      <c r="F9" s="125">
        <v>5</v>
      </c>
      <c r="G9" s="125">
        <v>6</v>
      </c>
      <c r="H9" s="125">
        <v>7</v>
      </c>
      <c r="I9" s="125">
        <v>8</v>
      </c>
      <c r="J9" s="125">
        <v>9</v>
      </c>
      <c r="K9" s="125">
        <v>10</v>
      </c>
      <c r="L9" s="125">
        <v>11</v>
      </c>
      <c r="M9" s="125">
        <v>12</v>
      </c>
      <c r="N9" s="125">
        <v>13</v>
      </c>
      <c r="O9" s="125">
        <v>14</v>
      </c>
      <c r="P9" s="125">
        <v>15</v>
      </c>
      <c r="Q9" s="125">
        <v>16</v>
      </c>
      <c r="R9" s="125">
        <v>17</v>
      </c>
      <c r="S9" s="52"/>
      <c r="T9" s="53"/>
      <c r="U9" s="52"/>
      <c r="V9" s="53"/>
      <c r="W9" s="52"/>
      <c r="X9" s="53"/>
      <c r="Y9" s="31"/>
      <c r="Z9" s="31"/>
    </row>
    <row r="10" spans="1:27" s="94" customFormat="1" ht="33.75" customHeight="1">
      <c r="A10" s="90">
        <v>1</v>
      </c>
      <c r="B10" s="131" t="s">
        <v>142</v>
      </c>
      <c r="C10" s="159">
        <v>1</v>
      </c>
      <c r="D10" s="159">
        <v>118</v>
      </c>
      <c r="E10" s="159">
        <v>118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118</v>
      </c>
      <c r="M10" s="159">
        <v>118</v>
      </c>
      <c r="N10" s="160">
        <v>34</v>
      </c>
      <c r="O10" s="159">
        <v>0</v>
      </c>
      <c r="P10" s="159">
        <v>0</v>
      </c>
      <c r="Q10" s="159">
        <v>0</v>
      </c>
      <c r="R10" s="159">
        <v>0</v>
      </c>
      <c r="S10" s="91"/>
      <c r="T10" s="91">
        <f>SUM(F10+H10+J10+L10)</f>
        <v>118</v>
      </c>
      <c r="U10" s="91">
        <f>SUM(G10+I10+K10+M10)</f>
        <v>118</v>
      </c>
      <c r="V10" s="91">
        <f>SUM(G10+I10+K10+M10)</f>
        <v>118</v>
      </c>
      <c r="W10" s="91"/>
      <c r="X10" s="91"/>
      <c r="Y10" s="92"/>
      <c r="Z10" s="92"/>
      <c r="AA10" s="93"/>
    </row>
    <row r="11" spans="1:27">
      <c r="F11" s="138"/>
      <c r="G11" s="138"/>
      <c r="H11" s="138"/>
      <c r="I11" s="138"/>
      <c r="J11" s="138"/>
      <c r="K11" s="138"/>
    </row>
  </sheetData>
  <mergeCells count="25">
    <mergeCell ref="D4:E7"/>
    <mergeCell ref="N4:P5"/>
    <mergeCell ref="P6:P7"/>
    <mergeCell ref="Z3:Z6"/>
    <mergeCell ref="U6:V6"/>
    <mergeCell ref="W6:X6"/>
    <mergeCell ref="S3:X5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94" zoomScaleNormal="94" zoomScaleSheetLayoutView="90" workbookViewId="0">
      <pane ySplit="7" topLeftCell="A8" activePane="bottomLeft" state="frozen"/>
      <selection pane="bottomLeft" activeCell="B3" sqref="B3:B7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47.25" customHeight="1">
      <c r="B1" s="25" t="s">
        <v>101</v>
      </c>
      <c r="C1" s="12"/>
    </row>
    <row r="2" spans="1:18" ht="15.75">
      <c r="A2" s="9"/>
      <c r="B2" s="49"/>
      <c r="C2" s="49"/>
      <c r="D2" s="49"/>
      <c r="E2" s="49"/>
      <c r="F2" s="49"/>
      <c r="G2" s="49"/>
      <c r="H2" s="49"/>
      <c r="I2" s="49"/>
      <c r="J2" s="50"/>
      <c r="K2" s="49"/>
      <c r="L2" s="9"/>
      <c r="M2" s="44"/>
      <c r="N2" s="9"/>
      <c r="O2" s="44"/>
      <c r="P2" s="9"/>
      <c r="Q2" s="44"/>
      <c r="R2" s="9"/>
    </row>
    <row r="3" spans="1:18" s="2" customFormat="1">
      <c r="A3" s="250" t="s">
        <v>0</v>
      </c>
      <c r="B3" s="251" t="s">
        <v>46</v>
      </c>
      <c r="C3" s="252" t="s">
        <v>99</v>
      </c>
      <c r="D3" s="253"/>
      <c r="E3" s="253"/>
      <c r="F3" s="253"/>
      <c r="G3" s="253"/>
      <c r="H3" s="253"/>
      <c r="I3" s="261" t="s">
        <v>89</v>
      </c>
      <c r="J3" s="258" t="s">
        <v>94</v>
      </c>
      <c r="K3" s="57"/>
    </row>
    <row r="4" spans="1:18" s="2" customFormat="1" ht="6" customHeight="1">
      <c r="A4" s="250"/>
      <c r="B4" s="251"/>
      <c r="C4" s="254"/>
      <c r="D4" s="255"/>
      <c r="E4" s="255"/>
      <c r="F4" s="255"/>
      <c r="G4" s="255"/>
      <c r="H4" s="255"/>
      <c r="I4" s="261"/>
      <c r="J4" s="259"/>
      <c r="K4" s="57"/>
    </row>
    <row r="5" spans="1:18" s="2" customFormat="1" ht="18.75" customHeight="1">
      <c r="A5" s="250"/>
      <c r="B5" s="251"/>
      <c r="C5" s="256"/>
      <c r="D5" s="257"/>
      <c r="E5" s="257"/>
      <c r="F5" s="257"/>
      <c r="G5" s="257"/>
      <c r="H5" s="257"/>
      <c r="I5" s="261"/>
      <c r="J5" s="259"/>
      <c r="K5" s="57"/>
    </row>
    <row r="6" spans="1:18" s="2" customFormat="1" ht="89.25" customHeight="1">
      <c r="A6" s="250"/>
      <c r="B6" s="251"/>
      <c r="C6" s="261" t="s">
        <v>20</v>
      </c>
      <c r="D6" s="262"/>
      <c r="E6" s="261" t="s">
        <v>68</v>
      </c>
      <c r="F6" s="262"/>
      <c r="G6" s="261" t="s">
        <v>69</v>
      </c>
      <c r="H6" s="263"/>
      <c r="I6" s="261"/>
      <c r="J6" s="260"/>
      <c r="K6" s="57"/>
    </row>
    <row r="7" spans="1:18" s="2" customFormat="1" ht="27" customHeight="1">
      <c r="A7" s="250"/>
      <c r="B7" s="251"/>
      <c r="C7" s="164" t="s">
        <v>2</v>
      </c>
      <c r="D7" s="165" t="s">
        <v>3</v>
      </c>
      <c r="E7" s="164" t="s">
        <v>2</v>
      </c>
      <c r="F7" s="165" t="s">
        <v>3</v>
      </c>
      <c r="G7" s="164" t="s">
        <v>2</v>
      </c>
      <c r="H7" s="166" t="s">
        <v>3</v>
      </c>
      <c r="I7" s="167" t="s">
        <v>13</v>
      </c>
      <c r="J7" s="168" t="s">
        <v>13</v>
      </c>
      <c r="K7" s="57"/>
    </row>
    <row r="8" spans="1:18" ht="12" customHeight="1">
      <c r="A8" s="169"/>
      <c r="B8" s="170">
        <v>1</v>
      </c>
      <c r="C8" s="148" t="s">
        <v>97</v>
      </c>
      <c r="D8" s="148" t="s">
        <v>98</v>
      </c>
      <c r="E8" s="148">
        <v>4</v>
      </c>
      <c r="F8" s="148">
        <v>5</v>
      </c>
      <c r="G8" s="148">
        <v>6</v>
      </c>
      <c r="H8" s="149">
        <v>7</v>
      </c>
      <c r="I8" s="168">
        <v>8</v>
      </c>
      <c r="J8" s="150">
        <v>9</v>
      </c>
      <c r="K8" s="58"/>
      <c r="M8"/>
      <c r="O8"/>
      <c r="Q8"/>
    </row>
    <row r="9" spans="1:18" s="23" customFormat="1" ht="30" customHeight="1">
      <c r="A9" s="171">
        <v>1</v>
      </c>
      <c r="B9" s="87" t="s">
        <v>142</v>
      </c>
      <c r="C9" s="159">
        <v>1</v>
      </c>
      <c r="D9" s="159">
        <v>1</v>
      </c>
      <c r="E9" s="159">
        <v>0</v>
      </c>
      <c r="F9" s="159">
        <v>0</v>
      </c>
      <c r="G9" s="159">
        <v>1</v>
      </c>
      <c r="H9" s="161">
        <v>1</v>
      </c>
      <c r="I9" s="162">
        <v>2951</v>
      </c>
      <c r="J9" s="163">
        <v>4050</v>
      </c>
      <c r="K9" s="58"/>
      <c r="L9" s="96">
        <f>SUM(E9+G9)</f>
        <v>1</v>
      </c>
      <c r="M9" s="96">
        <f>SUM(F9+H9)</f>
        <v>1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E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K5" sqref="K5:L6"/>
    </sheetView>
  </sheetViews>
  <sheetFormatPr defaultRowHeight="12.75"/>
  <cols>
    <col min="1" max="1" width="3.7109375" customWidth="1"/>
    <col min="2" max="2" width="29.42578125" bestFit="1" customWidth="1"/>
    <col min="3" max="3" width="7.7109375" customWidth="1"/>
    <col min="4" max="4" width="7.85546875" customWidth="1"/>
    <col min="5" max="5" width="6.5703125" customWidth="1"/>
    <col min="6" max="6" width="8.85546875" customWidth="1"/>
    <col min="7" max="7" width="9" customWidth="1"/>
    <col min="8" max="8" width="11.42578125" customWidth="1"/>
    <col min="9" max="9" width="8" customWidth="1"/>
    <col min="10" max="10" width="10.5703125" customWidth="1"/>
    <col min="11" max="11" width="8.42578125" style="23" bestFit="1" customWidth="1"/>
    <col min="12" max="12" width="10.140625" customWidth="1"/>
    <col min="13" max="13" width="7.28515625" customWidth="1"/>
    <col min="14" max="14" width="8.5703125" customWidth="1"/>
    <col min="15" max="15" width="6.7109375" customWidth="1"/>
    <col min="16" max="16" width="9.85546875" bestFit="1" customWidth="1"/>
    <col min="17" max="17" width="8" customWidth="1"/>
    <col min="18" max="18" width="9.28515625" bestFit="1" customWidth="1"/>
    <col min="19" max="19" width="8.28515625" customWidth="1"/>
    <col min="20" max="20" width="9.28515625" customWidth="1"/>
    <col min="21" max="21" width="7.28515625" customWidth="1"/>
    <col min="22" max="23" width="6.5703125" customWidth="1"/>
    <col min="24" max="24" width="6.8554687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1" ht="77.25" customHeight="1">
      <c r="B1" s="138"/>
      <c r="C1" s="174" t="s">
        <v>147</v>
      </c>
      <c r="D1" s="175"/>
      <c r="E1" s="175"/>
      <c r="F1" s="175"/>
      <c r="G1" s="175"/>
      <c r="H1" s="175"/>
      <c r="I1" s="176"/>
      <c r="J1" s="138"/>
      <c r="K1" s="147"/>
      <c r="L1" s="138"/>
      <c r="M1" s="138"/>
      <c r="N1" s="138"/>
      <c r="O1" s="138"/>
      <c r="P1" s="138"/>
      <c r="Q1" s="138"/>
      <c r="R1" s="138"/>
    </row>
    <row r="2" spans="1:31" ht="18.75" hidden="1">
      <c r="C2" s="13"/>
    </row>
    <row r="3" spans="1:31" ht="34.5" hidden="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1" s="2" customFormat="1" ht="33" customHeight="1">
      <c r="A4" s="225" t="s">
        <v>0</v>
      </c>
      <c r="B4" s="225" t="s">
        <v>46</v>
      </c>
      <c r="C4" s="267" t="s">
        <v>49</v>
      </c>
      <c r="D4" s="264" t="s">
        <v>23</v>
      </c>
      <c r="E4" s="265"/>
      <c r="F4" s="265"/>
      <c r="G4" s="265"/>
      <c r="H4" s="265"/>
      <c r="I4" s="265"/>
      <c r="J4" s="266"/>
      <c r="K4" s="279" t="s">
        <v>149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31" s="2" customFormat="1" ht="120" customHeight="1">
      <c r="A5" s="225"/>
      <c r="B5" s="225"/>
      <c r="C5" s="268"/>
      <c r="D5" s="270" t="s">
        <v>20</v>
      </c>
      <c r="E5" s="272" t="s">
        <v>24</v>
      </c>
      <c r="F5" s="273"/>
      <c r="G5" s="274"/>
      <c r="H5" s="277" t="s">
        <v>9</v>
      </c>
      <c r="I5" s="278"/>
      <c r="J5" s="275" t="s">
        <v>148</v>
      </c>
      <c r="K5" s="280" t="s">
        <v>20</v>
      </c>
      <c r="L5" s="281"/>
      <c r="M5" s="284" t="s">
        <v>6</v>
      </c>
      <c r="N5" s="285"/>
      <c r="O5" s="284" t="s">
        <v>8</v>
      </c>
      <c r="P5" s="285"/>
      <c r="Q5" s="284" t="s">
        <v>10</v>
      </c>
      <c r="R5" s="285"/>
      <c r="S5" s="284" t="s">
        <v>50</v>
      </c>
      <c r="T5" s="285"/>
      <c r="U5" s="284" t="s">
        <v>87</v>
      </c>
      <c r="V5" s="285"/>
      <c r="W5" s="284" t="s">
        <v>7</v>
      </c>
      <c r="X5" s="285"/>
      <c r="Y5" s="288" t="s">
        <v>86</v>
      </c>
      <c r="Z5" s="289"/>
    </row>
    <row r="6" spans="1:31" s="2" customFormat="1" ht="108" customHeight="1">
      <c r="A6" s="225"/>
      <c r="B6" s="225"/>
      <c r="C6" s="269"/>
      <c r="D6" s="271"/>
      <c r="E6" s="177" t="s">
        <v>18</v>
      </c>
      <c r="F6" s="133" t="s">
        <v>137</v>
      </c>
      <c r="G6" s="137" t="s">
        <v>130</v>
      </c>
      <c r="H6" s="136" t="s">
        <v>133</v>
      </c>
      <c r="I6" s="137" t="s">
        <v>134</v>
      </c>
      <c r="J6" s="276"/>
      <c r="K6" s="282"/>
      <c r="L6" s="283"/>
      <c r="M6" s="286"/>
      <c r="N6" s="287"/>
      <c r="O6" s="286"/>
      <c r="P6" s="287"/>
      <c r="Q6" s="286"/>
      <c r="R6" s="287"/>
      <c r="S6" s="286"/>
      <c r="T6" s="287"/>
      <c r="U6" s="286"/>
      <c r="V6" s="287"/>
      <c r="W6" s="286"/>
      <c r="X6" s="287"/>
      <c r="Y6" s="290"/>
      <c r="Z6" s="291"/>
      <c r="AA6" s="2" t="s">
        <v>93</v>
      </c>
      <c r="AC6" s="64" t="s">
        <v>118</v>
      </c>
    </row>
    <row r="7" spans="1:31" s="2" customFormat="1" ht="27.75" customHeight="1">
      <c r="A7" s="225"/>
      <c r="B7" s="225"/>
      <c r="C7" s="46" t="s">
        <v>1</v>
      </c>
      <c r="D7" s="46" t="s">
        <v>51</v>
      </c>
      <c r="E7" s="46" t="s">
        <v>2</v>
      </c>
      <c r="F7" s="46" t="s">
        <v>2</v>
      </c>
      <c r="G7" s="46" t="s">
        <v>2</v>
      </c>
      <c r="H7" s="46" t="s">
        <v>2</v>
      </c>
      <c r="I7" s="46" t="s">
        <v>2</v>
      </c>
      <c r="J7" s="165" t="s">
        <v>2</v>
      </c>
      <c r="K7" s="164" t="s">
        <v>2</v>
      </c>
      <c r="L7" s="165" t="s">
        <v>3</v>
      </c>
      <c r="M7" s="165" t="s">
        <v>2</v>
      </c>
      <c r="N7" s="165" t="s">
        <v>3</v>
      </c>
      <c r="O7" s="165" t="s">
        <v>2</v>
      </c>
      <c r="P7" s="165" t="s">
        <v>3</v>
      </c>
      <c r="Q7" s="165" t="s">
        <v>2</v>
      </c>
      <c r="R7" s="165" t="s">
        <v>3</v>
      </c>
      <c r="S7" s="165" t="s">
        <v>2</v>
      </c>
      <c r="T7" s="165" t="s">
        <v>3</v>
      </c>
      <c r="U7" s="165" t="s">
        <v>2</v>
      </c>
      <c r="V7" s="165" t="s">
        <v>3</v>
      </c>
      <c r="W7" s="165" t="s">
        <v>2</v>
      </c>
      <c r="X7" s="165" t="s">
        <v>3</v>
      </c>
      <c r="Y7" s="165" t="s">
        <v>2</v>
      </c>
      <c r="Z7" s="165" t="s">
        <v>3</v>
      </c>
    </row>
    <row r="8" spans="1:31" s="2" customFormat="1" ht="27.75" customHeight="1">
      <c r="A8" s="54"/>
      <c r="B8" s="126">
        <v>1</v>
      </c>
      <c r="C8" s="123">
        <v>2</v>
      </c>
      <c r="D8" s="123">
        <v>3</v>
      </c>
      <c r="E8" s="123">
        <v>4</v>
      </c>
      <c r="F8" s="123">
        <v>5</v>
      </c>
      <c r="G8" s="123">
        <v>6</v>
      </c>
      <c r="H8" s="123">
        <v>7</v>
      </c>
      <c r="I8" s="123">
        <v>8</v>
      </c>
      <c r="J8" s="123">
        <v>9</v>
      </c>
      <c r="K8" s="127">
        <v>10</v>
      </c>
      <c r="L8" s="123">
        <v>11</v>
      </c>
      <c r="M8" s="123">
        <v>12</v>
      </c>
      <c r="N8" s="123">
        <v>13</v>
      </c>
      <c r="O8" s="123">
        <v>14</v>
      </c>
      <c r="P8" s="123">
        <v>15</v>
      </c>
      <c r="Q8" s="123">
        <v>16</v>
      </c>
      <c r="R8" s="123">
        <v>17</v>
      </c>
      <c r="S8" s="123">
        <v>18</v>
      </c>
      <c r="T8" s="123">
        <v>19</v>
      </c>
      <c r="U8" s="123">
        <v>20</v>
      </c>
      <c r="V8" s="123">
        <v>21</v>
      </c>
      <c r="W8" s="123">
        <v>22</v>
      </c>
      <c r="X8" s="123">
        <v>23</v>
      </c>
      <c r="Y8" s="123">
        <v>24</v>
      </c>
      <c r="Z8" s="123">
        <v>25</v>
      </c>
    </row>
    <row r="9" spans="1:31" s="23" customFormat="1" ht="49.5" customHeight="1">
      <c r="A9" s="95">
        <v>1</v>
      </c>
      <c r="B9" s="131" t="s">
        <v>142</v>
      </c>
      <c r="C9" s="146">
        <v>5</v>
      </c>
      <c r="D9" s="146">
        <v>72</v>
      </c>
      <c r="E9" s="146">
        <v>5</v>
      </c>
      <c r="F9" s="146">
        <v>0</v>
      </c>
      <c r="G9" s="146">
        <v>0</v>
      </c>
      <c r="H9" s="146">
        <v>0</v>
      </c>
      <c r="I9" s="146">
        <v>0</v>
      </c>
      <c r="J9" s="172">
        <v>0</v>
      </c>
      <c r="K9" s="172">
        <v>72</v>
      </c>
      <c r="L9" s="172">
        <v>3985</v>
      </c>
      <c r="M9" s="172">
        <v>72</v>
      </c>
      <c r="N9" s="172">
        <v>1277</v>
      </c>
      <c r="O9" s="172">
        <v>72</v>
      </c>
      <c r="P9" s="172">
        <v>1758</v>
      </c>
      <c r="Q9" s="172">
        <v>13</v>
      </c>
      <c r="R9" s="172">
        <v>190</v>
      </c>
      <c r="S9" s="172">
        <v>72</v>
      </c>
      <c r="T9" s="172">
        <v>754</v>
      </c>
      <c r="U9" s="173">
        <v>0</v>
      </c>
      <c r="V9" s="173">
        <v>0</v>
      </c>
      <c r="W9" s="172">
        <v>6</v>
      </c>
      <c r="X9" s="172">
        <v>6</v>
      </c>
      <c r="Y9" s="172">
        <v>0</v>
      </c>
      <c r="Z9" s="172">
        <v>0</v>
      </c>
      <c r="AA9" s="37">
        <f>L9-(N9+P9+R9+T9+V9+X9+Z9)</f>
        <v>0</v>
      </c>
      <c r="AB9" s="37"/>
      <c r="AC9" s="37">
        <f>SUM(N9+P9+R9+T9+V9+X9+Z9)</f>
        <v>3985</v>
      </c>
      <c r="AD9" s="37">
        <f>L9-AC9</f>
        <v>0</v>
      </c>
      <c r="AE9" s="147"/>
    </row>
    <row r="10" spans="1:3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1">
      <c r="L11" s="27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R27" sqref="R27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29"/>
    </row>
    <row r="2" spans="1:44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32"/>
      <c r="X2" s="32"/>
      <c r="Y2" s="129"/>
    </row>
    <row r="3" spans="1:44" s="2" customFormat="1" ht="36" customHeight="1">
      <c r="A3" s="225" t="s">
        <v>0</v>
      </c>
      <c r="B3" s="225" t="s">
        <v>46</v>
      </c>
      <c r="C3" s="207" t="s">
        <v>14</v>
      </c>
      <c r="D3" s="207" t="s">
        <v>15</v>
      </c>
      <c r="E3" s="205" t="s">
        <v>135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07" t="s">
        <v>11</v>
      </c>
      <c r="X3" s="207" t="s">
        <v>12</v>
      </c>
      <c r="Y3" s="293" t="s">
        <v>17</v>
      </c>
    </row>
    <row r="4" spans="1:44" s="2" customFormat="1" ht="51.75" customHeight="1">
      <c r="A4" s="225"/>
      <c r="B4" s="225"/>
      <c r="C4" s="292"/>
      <c r="D4" s="292"/>
      <c r="E4" s="233" t="s">
        <v>20</v>
      </c>
      <c r="F4" s="234"/>
      <c r="G4" s="233" t="s">
        <v>81</v>
      </c>
      <c r="H4" s="234"/>
      <c r="I4" s="296" t="s">
        <v>6</v>
      </c>
      <c r="J4" s="238"/>
      <c r="K4" s="233" t="s">
        <v>8</v>
      </c>
      <c r="L4" s="234"/>
      <c r="M4" s="233" t="s">
        <v>10</v>
      </c>
      <c r="N4" s="234"/>
      <c r="O4" s="233" t="s">
        <v>57</v>
      </c>
      <c r="P4" s="234"/>
      <c r="Q4" s="233" t="s">
        <v>87</v>
      </c>
      <c r="R4" s="234"/>
      <c r="S4" s="233" t="s">
        <v>16</v>
      </c>
      <c r="T4" s="234"/>
      <c r="U4" s="233" t="s">
        <v>86</v>
      </c>
      <c r="V4" s="234"/>
      <c r="W4" s="292"/>
      <c r="X4" s="292"/>
      <c r="Y4" s="294"/>
    </row>
    <row r="5" spans="1:44" s="2" customFormat="1" ht="39" customHeight="1">
      <c r="A5" s="225"/>
      <c r="B5" s="225"/>
      <c r="C5" s="292"/>
      <c r="D5" s="292"/>
      <c r="E5" s="229"/>
      <c r="F5" s="230"/>
      <c r="G5" s="229"/>
      <c r="H5" s="230"/>
      <c r="I5" s="297"/>
      <c r="J5" s="298"/>
      <c r="K5" s="229"/>
      <c r="L5" s="230"/>
      <c r="M5" s="229"/>
      <c r="N5" s="230"/>
      <c r="O5" s="229"/>
      <c r="P5" s="230"/>
      <c r="Q5" s="229"/>
      <c r="R5" s="230"/>
      <c r="S5" s="229"/>
      <c r="T5" s="230"/>
      <c r="U5" s="229"/>
      <c r="V5" s="230"/>
      <c r="W5" s="292"/>
      <c r="X5" s="292"/>
      <c r="Y5" s="294"/>
    </row>
    <row r="6" spans="1:44" s="2" customFormat="1" ht="45.6" customHeight="1">
      <c r="A6" s="225"/>
      <c r="B6" s="225"/>
      <c r="C6" s="208"/>
      <c r="D6" s="208"/>
      <c r="E6" s="231"/>
      <c r="F6" s="232"/>
      <c r="G6" s="231"/>
      <c r="H6" s="232"/>
      <c r="I6" s="239"/>
      <c r="J6" s="241"/>
      <c r="K6" s="231"/>
      <c r="L6" s="232"/>
      <c r="M6" s="231"/>
      <c r="N6" s="232"/>
      <c r="O6" s="231"/>
      <c r="P6" s="232"/>
      <c r="Q6" s="231"/>
      <c r="R6" s="232"/>
      <c r="S6" s="231"/>
      <c r="T6" s="232"/>
      <c r="U6" s="231"/>
      <c r="V6" s="232"/>
      <c r="W6" s="208"/>
      <c r="X6" s="208"/>
      <c r="Y6" s="295"/>
      <c r="AL6" s="2" t="s">
        <v>28</v>
      </c>
      <c r="AO6" s="2" t="s">
        <v>93</v>
      </c>
      <c r="AQ6" s="64" t="s">
        <v>118</v>
      </c>
    </row>
    <row r="7" spans="1:44" s="2" customFormat="1">
      <c r="A7" s="225"/>
      <c r="B7" s="225"/>
      <c r="C7" s="46" t="s">
        <v>1</v>
      </c>
      <c r="D7" s="46" t="s">
        <v>2</v>
      </c>
      <c r="E7" s="46" t="s">
        <v>2</v>
      </c>
      <c r="F7" s="46" t="s">
        <v>3</v>
      </c>
      <c r="G7" s="46" t="s">
        <v>2</v>
      </c>
      <c r="H7" s="46" t="s">
        <v>3</v>
      </c>
      <c r="I7" s="46" t="s">
        <v>2</v>
      </c>
      <c r="J7" s="46" t="s">
        <v>3</v>
      </c>
      <c r="K7" s="46" t="s">
        <v>2</v>
      </c>
      <c r="L7" s="46" t="s">
        <v>3</v>
      </c>
      <c r="M7" s="46" t="s">
        <v>2</v>
      </c>
      <c r="N7" s="46" t="s">
        <v>3</v>
      </c>
      <c r="O7" s="46" t="s">
        <v>2</v>
      </c>
      <c r="P7" s="46" t="s">
        <v>3</v>
      </c>
      <c r="Q7" s="46" t="s">
        <v>2</v>
      </c>
      <c r="R7" s="46" t="s">
        <v>3</v>
      </c>
      <c r="S7" s="46" t="s">
        <v>2</v>
      </c>
      <c r="T7" s="46" t="s">
        <v>3</v>
      </c>
      <c r="U7" s="46" t="s">
        <v>2</v>
      </c>
      <c r="V7" s="46" t="s">
        <v>3</v>
      </c>
      <c r="W7" s="46" t="s">
        <v>13</v>
      </c>
      <c r="X7" s="46" t="s">
        <v>13</v>
      </c>
      <c r="Y7" s="119" t="s">
        <v>31</v>
      </c>
      <c r="AL7" s="2" t="s">
        <v>18</v>
      </c>
    </row>
    <row r="8" spans="1:44" s="2" customFormat="1" hidden="1">
      <c r="A8" s="104"/>
      <c r="B8" s="54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19"/>
    </row>
    <row r="9" spans="1:44" s="2" customFormat="1" hidden="1">
      <c r="A9" s="104"/>
      <c r="B9" s="5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119"/>
    </row>
    <row r="10" spans="1:44" s="2" customFormat="1" hidden="1">
      <c r="A10" s="104"/>
      <c r="B10" s="5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119"/>
    </row>
    <row r="11" spans="1:44" s="2" customFormat="1" hidden="1">
      <c r="A11" s="104"/>
      <c r="B11" s="5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119"/>
    </row>
    <row r="12" spans="1:44" s="8" customFormat="1" ht="15.75">
      <c r="A12" s="28"/>
      <c r="B12" s="61"/>
      <c r="C12" s="79"/>
      <c r="D12" s="80"/>
      <c r="E12" s="80"/>
      <c r="F12" s="81"/>
      <c r="G12" s="81"/>
      <c r="H12" s="81"/>
      <c r="I12" s="80"/>
      <c r="J12" s="81"/>
      <c r="K12" s="80"/>
      <c r="L12" s="81"/>
      <c r="M12" s="81"/>
      <c r="N12" s="81"/>
      <c r="O12" s="80"/>
      <c r="P12" s="81"/>
      <c r="Q12" s="81"/>
      <c r="R12" s="81"/>
      <c r="S12" s="80"/>
      <c r="T12" s="81"/>
      <c r="U12" s="80"/>
      <c r="V12" s="81"/>
      <c r="W12" s="67"/>
      <c r="X12" s="82"/>
      <c r="Y12" s="65"/>
      <c r="Z12" s="66">
        <v>1465739.97</v>
      </c>
      <c r="AA12" s="69"/>
      <c r="AB12" s="70"/>
      <c r="AC12" s="71"/>
      <c r="AD12" s="72"/>
      <c r="AE12" s="72"/>
      <c r="AF12" s="73"/>
      <c r="AG12" s="73"/>
      <c r="AH12" s="73"/>
      <c r="AI12" s="73"/>
      <c r="AJ12" s="68"/>
      <c r="AK12" s="68"/>
      <c r="AL12" s="74"/>
      <c r="AM12" s="68"/>
      <c r="AN12" s="68"/>
      <c r="AO12" s="38">
        <f>SUM(J12+L12+N12+P12+R12+T12+V12)</f>
        <v>0</v>
      </c>
      <c r="AP12" s="68"/>
      <c r="AQ12" s="74">
        <f>SUM(J12+L12+N12+P12+R12+T12+V12)</f>
        <v>0</v>
      </c>
      <c r="AR12" s="74">
        <f>F12-AQ12</f>
        <v>0</v>
      </c>
    </row>
    <row r="13" spans="1:44" s="8" customFormat="1" ht="27" hidden="1" customHeight="1">
      <c r="A13" s="28"/>
      <c r="B13" s="75"/>
      <c r="C13" s="76"/>
      <c r="D13" s="69"/>
      <c r="E13" s="69"/>
      <c r="F13" s="77"/>
      <c r="G13" s="77"/>
      <c r="H13" s="77"/>
      <c r="I13" s="69"/>
      <c r="J13" s="77"/>
      <c r="K13" s="69"/>
      <c r="L13" s="77"/>
      <c r="M13" s="77"/>
      <c r="N13" s="77"/>
      <c r="O13" s="69"/>
      <c r="P13" s="77"/>
      <c r="Q13" s="77"/>
      <c r="R13" s="77"/>
      <c r="S13" s="77"/>
      <c r="T13" s="77"/>
      <c r="U13" s="77"/>
      <c r="V13" s="77"/>
      <c r="W13" s="71"/>
      <c r="X13" s="72"/>
      <c r="Y13" s="72"/>
      <c r="Z13" s="72"/>
      <c r="AA13" s="69"/>
      <c r="AB13" s="70"/>
      <c r="AC13" s="71"/>
      <c r="AD13" s="72"/>
      <c r="AE13" s="78"/>
      <c r="AF13" s="73"/>
      <c r="AG13" s="73"/>
      <c r="AH13" s="73"/>
      <c r="AI13" s="73"/>
      <c r="AJ13" s="68"/>
      <c r="AK13" s="68"/>
      <c r="AL13" s="74"/>
      <c r="AM13" s="68"/>
      <c r="AN13" s="68"/>
      <c r="AO13" s="38">
        <f>SUM(J13+L13+N13+P13+R13+T13+V13)</f>
        <v>0</v>
      </c>
      <c r="AP13" s="68"/>
      <c r="AQ13" s="74">
        <f>SUM(J13+L13+N13+P13+R13+T13+V13)</f>
        <v>0</v>
      </c>
      <c r="AR13" s="74">
        <f>F13-AQ13</f>
        <v>0</v>
      </c>
    </row>
    <row r="14" spans="1:44" s="8" customFormat="1" ht="15.75" hidden="1" customHeight="1">
      <c r="A14" s="28"/>
      <c r="B14" s="75"/>
      <c r="C14" s="76"/>
      <c r="D14" s="69"/>
      <c r="E14" s="69"/>
      <c r="F14" s="77"/>
      <c r="G14" s="77"/>
      <c r="H14" s="77"/>
      <c r="I14" s="69"/>
      <c r="J14" s="77"/>
      <c r="K14" s="69"/>
      <c r="L14" s="77"/>
      <c r="M14" s="77"/>
      <c r="N14" s="77"/>
      <c r="O14" s="69"/>
      <c r="P14" s="77"/>
      <c r="Q14" s="77"/>
      <c r="R14" s="77"/>
      <c r="S14" s="77"/>
      <c r="T14" s="77"/>
      <c r="U14" s="77"/>
      <c r="V14" s="77"/>
      <c r="W14" s="71"/>
      <c r="X14" s="72"/>
      <c r="Y14" s="72"/>
      <c r="Z14" s="72"/>
      <c r="AA14" s="69"/>
      <c r="AB14" s="70"/>
      <c r="AC14" s="71"/>
      <c r="AD14" s="72"/>
      <c r="AE14" s="78"/>
      <c r="AF14" s="73"/>
      <c r="AG14" s="73"/>
      <c r="AH14" s="73"/>
      <c r="AI14" s="73"/>
      <c r="AJ14" s="68"/>
      <c r="AK14" s="68"/>
      <c r="AL14" s="74"/>
      <c r="AM14" s="68"/>
      <c r="AN14" s="68"/>
      <c r="AO14" s="38">
        <f>SUM(J14+L14+N14+P14+R14+T14+V14)</f>
        <v>0</v>
      </c>
      <c r="AP14" s="68"/>
      <c r="AQ14" s="74">
        <f>SUM(J14+L14+N14+P14+R14+T14+V14)</f>
        <v>0</v>
      </c>
      <c r="AR14" s="74">
        <f>F14-AQ14</f>
        <v>0</v>
      </c>
    </row>
    <row r="15" spans="1:44">
      <c r="F15" s="33"/>
    </row>
    <row r="37" spans="4:13">
      <c r="M37" t="s">
        <v>96</v>
      </c>
    </row>
    <row r="40" spans="4:13">
      <c r="D40" s="7"/>
    </row>
  </sheetData>
  <mergeCells count="17">
    <mergeCell ref="O4:P6"/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:V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8.855468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85.5" customHeight="1">
      <c r="B1" s="306" t="s">
        <v>90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O1" s="36"/>
    </row>
    <row r="2" spans="1:26" ht="9.75" customHeight="1">
      <c r="C2" s="36"/>
      <c r="E2" s="36"/>
      <c r="F2" s="36"/>
      <c r="O2" s="36"/>
    </row>
    <row r="3" spans="1:26" ht="3" customHeight="1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25" t="s">
        <v>0</v>
      </c>
      <c r="B4" s="221" t="s">
        <v>46</v>
      </c>
      <c r="C4" s="226" t="s">
        <v>49</v>
      </c>
      <c r="D4" s="205" t="s">
        <v>82</v>
      </c>
      <c r="E4" s="223"/>
      <c r="F4" s="223"/>
      <c r="G4" s="211" t="s">
        <v>28</v>
      </c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6" ht="39" customHeight="1">
      <c r="A5" s="225"/>
      <c r="B5" s="180"/>
      <c r="C5" s="227"/>
      <c r="D5" s="209" t="s">
        <v>20</v>
      </c>
      <c r="E5" s="308" t="s">
        <v>55</v>
      </c>
      <c r="F5" s="309" t="s">
        <v>56</v>
      </c>
      <c r="G5" s="229" t="s">
        <v>20</v>
      </c>
      <c r="H5" s="230"/>
      <c r="I5" s="252" t="s">
        <v>6</v>
      </c>
      <c r="J5" s="305"/>
      <c r="K5" s="254" t="s">
        <v>8</v>
      </c>
      <c r="L5" s="299"/>
      <c r="M5" s="252" t="s">
        <v>10</v>
      </c>
      <c r="N5" s="305"/>
      <c r="O5" s="254" t="s">
        <v>50</v>
      </c>
      <c r="P5" s="299"/>
      <c r="Q5" s="252" t="s">
        <v>87</v>
      </c>
      <c r="R5" s="305"/>
      <c r="S5" s="254" t="s">
        <v>7</v>
      </c>
      <c r="T5" s="299"/>
      <c r="U5" s="301" t="s">
        <v>88</v>
      </c>
      <c r="V5" s="302"/>
    </row>
    <row r="6" spans="1:26" ht="74.25" customHeight="1">
      <c r="A6" s="225"/>
      <c r="B6" s="180"/>
      <c r="C6" s="228"/>
      <c r="D6" s="210"/>
      <c r="E6" s="308"/>
      <c r="F6" s="310"/>
      <c r="G6" s="231"/>
      <c r="H6" s="232"/>
      <c r="I6" s="256"/>
      <c r="J6" s="300"/>
      <c r="K6" s="256"/>
      <c r="L6" s="300"/>
      <c r="M6" s="256"/>
      <c r="N6" s="300"/>
      <c r="O6" s="256"/>
      <c r="P6" s="300"/>
      <c r="Q6" s="256"/>
      <c r="R6" s="300"/>
      <c r="S6" s="256"/>
      <c r="T6" s="300"/>
      <c r="U6" s="303"/>
      <c r="V6" s="304"/>
      <c r="W6" s="39" t="s">
        <v>93</v>
      </c>
    </row>
    <row r="7" spans="1:26" ht="25.5" customHeight="1">
      <c r="A7" s="221"/>
      <c r="B7" s="180"/>
      <c r="C7" s="128" t="s">
        <v>1</v>
      </c>
      <c r="D7" s="97" t="s">
        <v>2</v>
      </c>
      <c r="E7" s="97" t="s">
        <v>2</v>
      </c>
      <c r="F7" s="97" t="s">
        <v>2</v>
      </c>
      <c r="G7" s="97" t="s">
        <v>2</v>
      </c>
      <c r="H7" s="97" t="s">
        <v>3</v>
      </c>
      <c r="I7" s="97" t="s">
        <v>2</v>
      </c>
      <c r="J7" s="97" t="s">
        <v>3</v>
      </c>
      <c r="K7" s="97" t="s">
        <v>2</v>
      </c>
      <c r="L7" s="97" t="s">
        <v>3</v>
      </c>
      <c r="M7" s="97" t="s">
        <v>2</v>
      </c>
      <c r="N7" s="97" t="s">
        <v>3</v>
      </c>
      <c r="O7" s="97" t="s">
        <v>2</v>
      </c>
      <c r="P7" s="97" t="s">
        <v>3</v>
      </c>
      <c r="Q7" s="97" t="s">
        <v>2</v>
      </c>
      <c r="R7" s="97" t="s">
        <v>3</v>
      </c>
      <c r="S7" s="97" t="s">
        <v>2</v>
      </c>
      <c r="T7" s="97" t="s">
        <v>3</v>
      </c>
      <c r="U7" s="97" t="s">
        <v>2</v>
      </c>
      <c r="V7" s="97" t="s">
        <v>3</v>
      </c>
    </row>
    <row r="8" spans="1:26" s="41" customFormat="1" ht="38.25" customHeight="1">
      <c r="A8" s="84">
        <v>1</v>
      </c>
      <c r="B8" s="131" t="s">
        <v>142</v>
      </c>
      <c r="C8" s="178">
        <v>1</v>
      </c>
      <c r="D8" s="178">
        <v>7</v>
      </c>
      <c r="E8" s="178">
        <v>6</v>
      </c>
      <c r="F8" s="178">
        <v>1</v>
      </c>
      <c r="G8" s="178">
        <v>7</v>
      </c>
      <c r="H8" s="178">
        <v>625</v>
      </c>
      <c r="I8" s="178">
        <v>7</v>
      </c>
      <c r="J8" s="178">
        <v>131</v>
      </c>
      <c r="K8" s="178">
        <v>7</v>
      </c>
      <c r="L8" s="178">
        <v>172</v>
      </c>
      <c r="M8" s="178">
        <v>7</v>
      </c>
      <c r="N8" s="178">
        <v>72</v>
      </c>
      <c r="O8" s="178">
        <v>7</v>
      </c>
      <c r="P8" s="178">
        <v>105</v>
      </c>
      <c r="Q8" s="178">
        <v>0</v>
      </c>
      <c r="R8" s="178">
        <v>0</v>
      </c>
      <c r="S8" s="178">
        <v>0</v>
      </c>
      <c r="T8" s="178">
        <v>0</v>
      </c>
      <c r="U8" s="178">
        <v>7</v>
      </c>
      <c r="V8" s="178">
        <v>145</v>
      </c>
      <c r="W8" s="144">
        <f>H8-J8-L8-N8-P8-R8-T8-V8</f>
        <v>0</v>
      </c>
      <c r="Y8" s="63">
        <f>SUM(J8+L8+N8+P8+R8+T8+V8)</f>
        <v>625</v>
      </c>
      <c r="Z8" s="63">
        <f>H8-Y8</f>
        <v>0</v>
      </c>
    </row>
  </sheetData>
  <mergeCells count="17">
    <mergeCell ref="B1:L1"/>
    <mergeCell ref="M5:N6"/>
    <mergeCell ref="C4:C6"/>
    <mergeCell ref="E5:E6"/>
    <mergeCell ref="F5:F6"/>
    <mergeCell ref="I5:J6"/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F21" sqref="F21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59"/>
      <c r="B1" s="59"/>
      <c r="C1" s="59" t="s">
        <v>112</v>
      </c>
      <c r="D1" s="59" t="s">
        <v>113</v>
      </c>
      <c r="E1" s="59" t="s">
        <v>114</v>
      </c>
      <c r="F1" s="59" t="s">
        <v>115</v>
      </c>
      <c r="G1" s="59" t="s">
        <v>116</v>
      </c>
      <c r="H1" s="59" t="s">
        <v>117</v>
      </c>
      <c r="I1" s="59" t="s">
        <v>111</v>
      </c>
    </row>
    <row r="2" spans="1:9" ht="15.75">
      <c r="A2" s="60">
        <v>1</v>
      </c>
      <c r="B2" s="61"/>
      <c r="C2" s="59">
        <f>'на дому'!N9</f>
        <v>24474</v>
      </c>
      <c r="D2" s="59">
        <f>соц.реаб.!L9</f>
        <v>0</v>
      </c>
      <c r="E2" s="34">
        <f>SUM(срочное!G10+срочное!I10+срочное!K10+срочное!M10)</f>
        <v>118</v>
      </c>
      <c r="F2" s="34">
        <f>соц.такси!D9</f>
        <v>1</v>
      </c>
      <c r="G2" s="34">
        <f>дневное!L9</f>
        <v>3985</v>
      </c>
      <c r="H2" s="62">
        <f>'соц.реаб. детей'!H8</f>
        <v>625</v>
      </c>
      <c r="I2" s="59">
        <f>SUM(C2:H2)</f>
        <v>29203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Пользователь Windows</cp:lastModifiedBy>
  <cp:lastPrinted>2023-02-01T15:37:09Z</cp:lastPrinted>
  <dcterms:created xsi:type="dcterms:W3CDTF">2010-04-10T13:22:31Z</dcterms:created>
  <dcterms:modified xsi:type="dcterms:W3CDTF">2023-02-03T05:30:47Z</dcterms:modified>
</cp:coreProperties>
</file>